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ThisWorkbook" defaultThemeVersion="124226"/>
  <workbookProtection workbookAlgorithmName="SHA-512" workbookHashValue="xuz63pl2avFFJ0D10sHTkY9sDArYbDmiLyH3B/cc4tn0//i/U88tc/kWSkd+bX0Dz40cgLLCQjhMUxTYHrfz4Q==" workbookSaltValue="tbQz9xE/QAytDs7uOdQemA==" workbookSpinCount="100000" lockStructure="1"/>
  <bookViews>
    <workbookView xWindow="0" yWindow="0" windowWidth="20490" windowHeight="7755"/>
  </bookViews>
  <sheets>
    <sheet name="Letras 21 días" sheetId="25" r:id="rId1"/>
    <sheet name="Letras 62 días" sheetId="43" r:id="rId2"/>
    <sheet name="Letras 154 días" sheetId="45" r:id="rId3"/>
    <sheet name="Badlar 154 días" sheetId="46" state="hidden" r:id="rId4"/>
  </sheets>
  <calcPr calcId="162913"/>
</workbook>
</file>

<file path=xl/calcChain.xml><?xml version="1.0" encoding="utf-8"?>
<calcChain xmlns="http://schemas.openxmlformats.org/spreadsheetml/2006/main">
  <c r="E13" i="45" l="1"/>
  <c r="E14" i="45" s="1"/>
  <c r="B7" i="46" s="1"/>
  <c r="A7" i="46" s="1"/>
  <c r="A3" i="46"/>
  <c r="A4" i="46"/>
  <c r="B5" i="46" l="1"/>
  <c r="A6" i="46" s="1"/>
  <c r="C6" i="46" s="1"/>
  <c r="C7" i="46"/>
  <c r="C3" i="46" l="1"/>
  <c r="E17" i="45"/>
  <c r="E13" i="43" l="1"/>
  <c r="E13" i="25"/>
  <c r="E20" i="43" l="1"/>
  <c r="E17" i="43"/>
  <c r="E14" i="43"/>
  <c r="E17" i="25" l="1"/>
  <c r="E20" i="25"/>
  <c r="E14" i="25" l="1"/>
</calcChain>
</file>

<file path=xl/sharedStrings.xml><?xml version="1.0" encoding="utf-8"?>
<sst xmlns="http://schemas.openxmlformats.org/spreadsheetml/2006/main" count="40" uniqueCount="19">
  <si>
    <t>VN</t>
  </si>
  <si>
    <t>Liquidación</t>
  </si>
  <si>
    <t>Vencimiento</t>
  </si>
  <si>
    <t>Modalidad</t>
  </si>
  <si>
    <t>a descuento</t>
  </si>
  <si>
    <t>T.N.A.</t>
  </si>
  <si>
    <t>Plazo</t>
  </si>
  <si>
    <t>PRECIO</t>
  </si>
  <si>
    <t>Licitación</t>
  </si>
  <si>
    <t>T.N.A. *</t>
  </si>
  <si>
    <t>* Calculada con un año de 365 días</t>
  </si>
  <si>
    <t>Quinto Tramo</t>
  </si>
  <si>
    <t>con interés</t>
  </si>
  <si>
    <r>
      <t xml:space="preserve">Estimar BADLAR promedio </t>
    </r>
    <r>
      <rPr>
        <b/>
        <vertAlign val="superscript"/>
        <sz val="14"/>
        <color theme="0"/>
        <rFont val="Arial Narrow"/>
        <family val="2"/>
      </rPr>
      <t>(1)</t>
    </r>
  </si>
  <si>
    <t>Spread s/ BADLAR</t>
  </si>
  <si>
    <r>
      <rPr>
        <vertAlign val="superscript"/>
        <sz val="8"/>
        <rFont val="Arial"/>
        <family val="2"/>
      </rPr>
      <t>(1)</t>
    </r>
    <r>
      <rPr>
        <sz val="8"/>
        <rFont val="Arial"/>
        <family val="2"/>
      </rPr>
      <t xml:space="preserve"> A estimar por el inversor. La resultante será tomada como la Tasa BADLAR promedio del período. </t>
    </r>
  </si>
  <si>
    <r>
      <t xml:space="preserve">Última BADLAR publicada </t>
    </r>
    <r>
      <rPr>
        <b/>
        <vertAlign val="superscript"/>
        <sz val="14"/>
        <color theme="0"/>
        <rFont val="Arial Narrow"/>
        <family val="2"/>
      </rPr>
      <t>(2)</t>
    </r>
  </si>
  <si>
    <t>T.E.A.</t>
  </si>
  <si>
    <r>
      <rPr>
        <vertAlign val="superscript"/>
        <sz val="8"/>
        <rFont val="Arial"/>
        <family val="2"/>
      </rPr>
      <t>(2)</t>
    </r>
    <r>
      <rPr>
        <sz val="8"/>
        <rFont val="Arial"/>
        <family val="2"/>
      </rPr>
      <t xml:space="preserve"> Tasa BADLAR Bancos Privados del 20/05/2020. Fuente: B.C.R.A.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</si>
</sst>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\ &quot;días&quot;"/>
    <numFmt numFmtId="165" formatCode="0.000000"/>
    <numFmt numFmtId="166" formatCode="0.0000%"/>
    <numFmt numFmtId="167" formatCode="[$$-2C0A]\ #,##0"/>
    <numFmt numFmtId="168" formatCode="0.00000"/>
  </numFmts>
  <fonts count="1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Euro Sign"/>
      <family val="2"/>
    </font>
    <font>
      <b/>
      <sz val="16"/>
      <color rgb="FF000000"/>
      <name val="Arial"/>
      <family val="2"/>
    </font>
    <font>
      <b/>
      <sz val="14"/>
      <color theme="1" tint="0.34998626667073579"/>
      <name val="Arial"/>
      <family val="2"/>
    </font>
    <font>
      <b/>
      <sz val="14"/>
      <color theme="1" tint="0.249977111117893"/>
      <name val="Arial"/>
      <family val="2"/>
    </font>
    <font>
      <b/>
      <u/>
      <sz val="14"/>
      <color theme="1" tint="0.34998626667073579"/>
      <name val="Arial Narrow"/>
      <family val="2"/>
    </font>
    <font>
      <u/>
      <sz val="14"/>
      <name val="Arial"/>
      <family val="2"/>
    </font>
    <font>
      <sz val="16"/>
      <color rgb="FF000000"/>
      <name val="Arial"/>
      <family val="2"/>
    </font>
    <font>
      <b/>
      <sz val="14"/>
      <color theme="0"/>
      <name val="Arial Narrow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b/>
      <vertAlign val="superscript"/>
      <sz val="14"/>
      <color theme="0"/>
      <name val="Arial Narrow"/>
      <family val="2"/>
    </font>
    <font>
      <vertAlign val="superscript"/>
      <sz val="8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57">
    <xf numFmtId="0" fontId="0" fillId="0" borderId="0" xfId="0"/>
    <xf numFmtId="0" fontId="1" fillId="2" borderId="0" xfId="2" applyFill="1"/>
    <xf numFmtId="0" fontId="1" fillId="2" borderId="5" xfId="2" applyFill="1" applyBorder="1"/>
    <xf numFmtId="0" fontId="1" fillId="2" borderId="1" xfId="2" applyFill="1" applyBorder="1"/>
    <xf numFmtId="0" fontId="1" fillId="2" borderId="2" xfId="2" applyFill="1" applyBorder="1"/>
    <xf numFmtId="0" fontId="1" fillId="2" borderId="3" xfId="2" applyFill="1" applyBorder="1"/>
    <xf numFmtId="0" fontId="1" fillId="2" borderId="4" xfId="2" applyFill="1" applyBorder="1"/>
    <xf numFmtId="0" fontId="1" fillId="2" borderId="0" xfId="2" applyFill="1" applyBorder="1"/>
    <xf numFmtId="0" fontId="4" fillId="2" borderId="0" xfId="2" applyFont="1" applyFill="1" applyBorder="1"/>
    <xf numFmtId="0" fontId="4" fillId="2" borderId="5" xfId="2" applyFont="1" applyFill="1" applyBorder="1"/>
    <xf numFmtId="0" fontId="4" fillId="2" borderId="0" xfId="2" applyFont="1" applyFill="1"/>
    <xf numFmtId="0" fontId="3" fillId="2" borderId="0" xfId="2" applyFont="1" applyFill="1" applyBorder="1"/>
    <xf numFmtId="0" fontId="6" fillId="0" borderId="0" xfId="2" applyFont="1"/>
    <xf numFmtId="0" fontId="3" fillId="2" borderId="5" xfId="2" applyFont="1" applyFill="1" applyBorder="1" applyAlignment="1"/>
    <xf numFmtId="0" fontId="3" fillId="2" borderId="0" xfId="2" applyFont="1" applyFill="1" applyAlignment="1"/>
    <xf numFmtId="0" fontId="3" fillId="2" borderId="5" xfId="2" applyFont="1" applyFill="1" applyBorder="1"/>
    <xf numFmtId="165" fontId="3" fillId="2" borderId="0" xfId="2" applyNumberFormat="1" applyFont="1" applyFill="1"/>
    <xf numFmtId="0" fontId="3" fillId="2" borderId="0" xfId="2" applyFont="1" applyFill="1"/>
    <xf numFmtId="0" fontId="1" fillId="3" borderId="0" xfId="2" applyFill="1"/>
    <xf numFmtId="3" fontId="1" fillId="2" borderId="0" xfId="2" applyNumberFormat="1" applyFill="1"/>
    <xf numFmtId="0" fontId="7" fillId="2" borderId="0" xfId="2" applyFont="1" applyFill="1" applyBorder="1"/>
    <xf numFmtId="0" fontId="8" fillId="2" borderId="0" xfId="2" applyFont="1" applyFill="1" applyBorder="1" applyAlignment="1">
      <alignment horizontal="right"/>
    </xf>
    <xf numFmtId="164" fontId="8" fillId="2" borderId="0" xfId="2" applyNumberFormat="1" applyFont="1" applyFill="1" applyBorder="1"/>
    <xf numFmtId="14" fontId="8" fillId="2" borderId="0" xfId="2" applyNumberFormat="1" applyFont="1" applyFill="1" applyBorder="1"/>
    <xf numFmtId="0" fontId="11" fillId="3" borderId="0" xfId="2" applyFont="1" applyFill="1" applyBorder="1"/>
    <xf numFmtId="0" fontId="6" fillId="3" borderId="0" xfId="2" applyFont="1" applyFill="1" applyBorder="1"/>
    <xf numFmtId="0" fontId="1" fillId="2" borderId="9" xfId="2" applyFill="1" applyBorder="1"/>
    <xf numFmtId="0" fontId="1" fillId="3" borderId="10" xfId="2" applyFill="1" applyBorder="1"/>
    <xf numFmtId="0" fontId="4" fillId="3" borderId="10" xfId="2" applyFont="1" applyFill="1" applyBorder="1"/>
    <xf numFmtId="0" fontId="4" fillId="2" borderId="12" xfId="2" applyFont="1" applyFill="1" applyBorder="1"/>
    <xf numFmtId="166" fontId="4" fillId="2" borderId="0" xfId="2" applyNumberFormat="1" applyFont="1" applyFill="1"/>
    <xf numFmtId="0" fontId="12" fillId="4" borderId="8" xfId="2" applyFont="1" applyFill="1" applyBorder="1"/>
    <xf numFmtId="166" fontId="13" fillId="4" borderId="6" xfId="1" applyNumberFormat="1" applyFont="1" applyFill="1" applyBorder="1" applyProtection="1">
      <protection locked="0"/>
    </xf>
    <xf numFmtId="167" fontId="8" fillId="2" borderId="0" xfId="2" applyNumberFormat="1" applyFont="1" applyFill="1" applyBorder="1"/>
    <xf numFmtId="166" fontId="1" fillId="2" borderId="0" xfId="2" applyNumberFormat="1" applyFill="1"/>
    <xf numFmtId="0" fontId="12" fillId="5" borderId="8" xfId="2" applyFont="1" applyFill="1" applyBorder="1"/>
    <xf numFmtId="166" fontId="13" fillId="5" borderId="7" xfId="1" applyNumberFormat="1" applyFont="1" applyFill="1" applyBorder="1"/>
    <xf numFmtId="0" fontId="14" fillId="2" borderId="0" xfId="2" applyFont="1" applyFill="1" applyBorder="1"/>
    <xf numFmtId="0" fontId="1" fillId="0" borderId="0" xfId="0" applyFont="1"/>
    <xf numFmtId="10" fontId="13" fillId="4" borderId="6" xfId="1" applyNumberFormat="1" applyFont="1" applyFill="1" applyBorder="1" applyProtection="1">
      <protection locked="0"/>
    </xf>
    <xf numFmtId="0" fontId="1" fillId="0" borderId="0" xfId="2"/>
    <xf numFmtId="10" fontId="0" fillId="0" borderId="0" xfId="1" applyNumberFormat="1" applyFont="1" applyAlignment="1">
      <alignment vertical="center"/>
    </xf>
    <xf numFmtId="0" fontId="1" fillId="0" borderId="0" xfId="2" applyNumberFormat="1"/>
    <xf numFmtId="2" fontId="1" fillId="0" borderId="0" xfId="2" applyNumberFormat="1"/>
    <xf numFmtId="14" fontId="1" fillId="0" borderId="0" xfId="2" applyNumberFormat="1" applyFont="1"/>
    <xf numFmtId="1" fontId="1" fillId="0" borderId="0" xfId="2" applyNumberFormat="1"/>
    <xf numFmtId="14" fontId="1" fillId="0" borderId="0" xfId="2" applyNumberFormat="1"/>
    <xf numFmtId="166" fontId="1" fillId="0" borderId="0" xfId="1" applyNumberFormat="1"/>
    <xf numFmtId="168" fontId="17" fillId="0" borderId="0" xfId="2" applyNumberFormat="1" applyFont="1"/>
    <xf numFmtId="166" fontId="0" fillId="0" borderId="0" xfId="1" applyNumberFormat="1" applyFont="1"/>
    <xf numFmtId="168" fontId="1" fillId="0" borderId="0" xfId="2" applyNumberFormat="1"/>
    <xf numFmtId="0" fontId="5" fillId="2" borderId="0" xfId="2" applyFont="1" applyFill="1" applyBorder="1" applyAlignment="1">
      <alignment horizontal="left" vertical="top" indent="4"/>
    </xf>
    <xf numFmtId="14" fontId="9" fillId="2" borderId="0" xfId="2" applyNumberFormat="1" applyFont="1" applyFill="1" applyBorder="1" applyAlignment="1">
      <alignment horizontal="center"/>
    </xf>
    <xf numFmtId="0" fontId="10" fillId="2" borderId="0" xfId="2" applyFont="1" applyFill="1" applyBorder="1" applyAlignment="1">
      <alignment horizontal="center"/>
    </xf>
    <xf numFmtId="49" fontId="2" fillId="3" borderId="11" xfId="2" applyNumberFormat="1" applyFont="1" applyFill="1" applyBorder="1" applyAlignment="1">
      <alignment horizontal="left" vertical="top"/>
    </xf>
    <xf numFmtId="0" fontId="2" fillId="3" borderId="13" xfId="2" applyFont="1" applyFill="1" applyBorder="1" applyAlignment="1">
      <alignment horizontal="center"/>
    </xf>
    <xf numFmtId="49" fontId="2" fillId="3" borderId="11" xfId="2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9BC12B"/>
      <color rgb="FF9BC15A"/>
      <color rgb="FF9BC150"/>
      <color rgb="FF7B3947"/>
      <color rgb="FF62152C"/>
      <color rgb="FF538195"/>
      <color rgb="FF5390A6"/>
      <color rgb="FF5377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19050</xdr:rowOff>
        </xdr:from>
        <xdr:to>
          <xdr:col>6</xdr:col>
          <xdr:colOff>85725</xdr:colOff>
          <xdr:row>6</xdr:row>
          <xdr:rowOff>200025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19050</xdr:rowOff>
        </xdr:from>
        <xdr:to>
          <xdr:col>6</xdr:col>
          <xdr:colOff>85725</xdr:colOff>
          <xdr:row>6</xdr:row>
          <xdr:rowOff>200025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</xdr:row>
          <xdr:rowOff>9525</xdr:rowOff>
        </xdr:from>
        <xdr:to>
          <xdr:col>6</xdr:col>
          <xdr:colOff>95250</xdr:colOff>
          <xdr:row>6</xdr:row>
          <xdr:rowOff>190500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B1:I29"/>
  <sheetViews>
    <sheetView tabSelected="1" zoomScaleNormal="100" workbookViewId="0">
      <selection activeCell="E16" sqref="E16"/>
    </sheetView>
  </sheetViews>
  <sheetFormatPr baseColWidth="10" defaultRowHeight="12.75"/>
  <cols>
    <col min="1" max="1" width="11.42578125" style="1"/>
    <col min="2" max="2" width="1.7109375" style="1" customWidth="1"/>
    <col min="3" max="3" width="11.7109375" style="1" customWidth="1"/>
    <col min="4" max="5" width="34.7109375" style="1" customWidth="1"/>
    <col min="6" max="6" width="11.7109375" style="1" customWidth="1"/>
    <col min="7" max="7" width="1.7109375" style="1" customWidth="1"/>
    <col min="8" max="8" width="17.7109375" style="1" customWidth="1"/>
    <col min="9" max="16384" width="11.42578125" style="1"/>
  </cols>
  <sheetData>
    <row r="1" spans="2:9" ht="5.0999999999999996" customHeight="1" thickBot="1"/>
    <row r="2" spans="2:9" ht="20.100000000000001" customHeight="1">
      <c r="B2" s="3"/>
      <c r="C2" s="4"/>
      <c r="D2" s="4"/>
      <c r="E2" s="4"/>
      <c r="F2" s="4"/>
      <c r="G2" s="5"/>
    </row>
    <row r="3" spans="2:9" ht="20.100000000000001" customHeight="1">
      <c r="B3" s="6"/>
      <c r="C3" s="7"/>
      <c r="D3" s="7"/>
      <c r="E3" s="7"/>
      <c r="F3" s="12"/>
      <c r="G3" s="2"/>
    </row>
    <row r="4" spans="2:9" ht="20.100000000000001" customHeight="1">
      <c r="B4" s="6"/>
      <c r="C4" s="7"/>
      <c r="D4" s="7"/>
      <c r="E4" s="51"/>
      <c r="F4" s="51"/>
      <c r="G4" s="2"/>
      <c r="I4" s="18"/>
    </row>
    <row r="5" spans="2:9" ht="20.100000000000001" customHeight="1">
      <c r="B5" s="6"/>
      <c r="C5" s="7"/>
      <c r="D5" s="8"/>
      <c r="E5" s="8"/>
      <c r="F5" s="8"/>
      <c r="G5" s="13"/>
      <c r="H5" s="14"/>
      <c r="I5" s="18"/>
    </row>
    <row r="6" spans="2:9" ht="20.100000000000001" customHeight="1">
      <c r="B6" s="6"/>
      <c r="C6" s="7"/>
      <c r="F6" s="8"/>
      <c r="G6" s="9"/>
      <c r="H6" s="10"/>
      <c r="I6" s="24"/>
    </row>
    <row r="7" spans="2:9" ht="20.100000000000001" customHeight="1">
      <c r="B7" s="6"/>
      <c r="C7" s="7"/>
      <c r="F7" s="8"/>
      <c r="G7" s="9"/>
      <c r="H7" s="10"/>
      <c r="I7" s="24"/>
    </row>
    <row r="8" spans="2:9" ht="20.100000000000001" customHeight="1">
      <c r="B8" s="6"/>
      <c r="C8" s="7"/>
      <c r="D8" s="52" t="s">
        <v>11</v>
      </c>
      <c r="E8" s="53"/>
      <c r="F8" s="8"/>
      <c r="G8" s="9"/>
      <c r="H8" s="10"/>
      <c r="I8" s="25"/>
    </row>
    <row r="9" spans="2:9" ht="20.100000000000001" customHeight="1">
      <c r="B9" s="6"/>
      <c r="C9" s="7"/>
      <c r="D9" s="20" t="s">
        <v>0</v>
      </c>
      <c r="E9" s="33">
        <v>500000000</v>
      </c>
      <c r="F9" s="11"/>
      <c r="G9" s="9"/>
      <c r="H9" s="10"/>
      <c r="I9" s="18"/>
    </row>
    <row r="10" spans="2:9" ht="20.100000000000001" customHeight="1">
      <c r="B10" s="6"/>
      <c r="C10" s="7"/>
      <c r="D10" s="20" t="s">
        <v>3</v>
      </c>
      <c r="E10" s="21" t="s">
        <v>4</v>
      </c>
      <c r="F10" s="11"/>
      <c r="G10" s="15"/>
      <c r="H10" s="16"/>
    </row>
    <row r="11" spans="2:9" ht="20.100000000000001" customHeight="1">
      <c r="B11" s="6"/>
      <c r="C11" s="7"/>
      <c r="D11" s="20" t="s">
        <v>6</v>
      </c>
      <c r="E11" s="22">
        <v>21</v>
      </c>
      <c r="F11" s="11"/>
      <c r="G11" s="15"/>
      <c r="H11" s="17"/>
    </row>
    <row r="12" spans="2:9" ht="20.100000000000001" customHeight="1">
      <c r="B12" s="6"/>
      <c r="C12" s="7"/>
      <c r="D12" s="20" t="s">
        <v>8</v>
      </c>
      <c r="E12" s="23">
        <v>43978</v>
      </c>
      <c r="F12" s="11"/>
      <c r="G12" s="15"/>
      <c r="H12" s="17"/>
    </row>
    <row r="13" spans="2:9" ht="20.100000000000001" customHeight="1">
      <c r="B13" s="6"/>
      <c r="C13" s="7"/>
      <c r="D13" s="20" t="s">
        <v>1</v>
      </c>
      <c r="E13" s="23">
        <f>+E12+2</f>
        <v>43980</v>
      </c>
      <c r="F13" s="11"/>
      <c r="G13" s="15"/>
      <c r="H13" s="17"/>
    </row>
    <row r="14" spans="2:9" ht="20.100000000000001" customHeight="1">
      <c r="B14" s="6"/>
      <c r="C14" s="7"/>
      <c r="D14" s="20" t="s">
        <v>2</v>
      </c>
      <c r="E14" s="23">
        <f>+E13+E11</f>
        <v>44001</v>
      </c>
      <c r="F14" s="11"/>
      <c r="G14" s="15"/>
      <c r="H14" s="23"/>
    </row>
    <row r="15" spans="2:9" ht="20.100000000000001" customHeight="1">
      <c r="B15" s="6"/>
      <c r="C15" s="7"/>
      <c r="D15" s="11"/>
      <c r="E15" s="11"/>
      <c r="F15" s="11"/>
      <c r="G15" s="15"/>
      <c r="H15" s="17"/>
    </row>
    <row r="16" spans="2:9" ht="20.100000000000001" customHeight="1">
      <c r="B16" s="6"/>
      <c r="C16" s="7"/>
      <c r="D16" s="31" t="s">
        <v>7</v>
      </c>
      <c r="E16" s="32">
        <v>1</v>
      </c>
      <c r="F16" s="11"/>
      <c r="G16" s="15"/>
      <c r="H16" s="17"/>
    </row>
    <row r="17" spans="2:9" ht="20.100000000000001" customHeight="1">
      <c r="B17" s="6"/>
      <c r="C17" s="7"/>
      <c r="D17" s="35" t="s">
        <v>9</v>
      </c>
      <c r="E17" s="36">
        <f>(1/E16-1)/E11*365</f>
        <v>0</v>
      </c>
      <c r="F17" s="11"/>
      <c r="G17" s="9"/>
      <c r="H17" s="10"/>
      <c r="I17" s="34"/>
    </row>
    <row r="18" spans="2:9" ht="20.100000000000001" customHeight="1">
      <c r="B18" s="6"/>
      <c r="C18" s="7"/>
      <c r="D18" s="37"/>
      <c r="E18" s="37"/>
      <c r="F18" s="8"/>
      <c r="G18" s="9"/>
      <c r="H18" s="30"/>
    </row>
    <row r="19" spans="2:9" ht="20.100000000000001" customHeight="1">
      <c r="B19" s="6"/>
      <c r="C19" s="7"/>
      <c r="D19" s="31" t="s">
        <v>5</v>
      </c>
      <c r="E19" s="32">
        <v>0</v>
      </c>
      <c r="F19" s="8"/>
      <c r="G19" s="9"/>
      <c r="H19" s="10"/>
    </row>
    <row r="20" spans="2:9" ht="20.100000000000001" customHeight="1">
      <c r="B20" s="6"/>
      <c r="C20" s="7"/>
      <c r="D20" s="35" t="s">
        <v>7</v>
      </c>
      <c r="E20" s="36">
        <f>1/(E19/365*E11+1)</f>
        <v>1</v>
      </c>
      <c r="F20" s="8"/>
      <c r="G20" s="9"/>
      <c r="H20" s="10"/>
    </row>
    <row r="21" spans="2:9" ht="27.95" customHeight="1" thickBot="1">
      <c r="B21" s="26"/>
      <c r="C21" s="27"/>
      <c r="D21" s="54" t="s">
        <v>10</v>
      </c>
      <c r="E21" s="54"/>
      <c r="F21" s="28"/>
      <c r="G21" s="29"/>
      <c r="H21" s="10"/>
    </row>
    <row r="22" spans="2:9" ht="20.100000000000001" customHeight="1">
      <c r="B22" s="4"/>
      <c r="C22" s="4"/>
      <c r="D22" s="4"/>
      <c r="E22" s="4"/>
      <c r="F22" s="4"/>
      <c r="G22" s="4"/>
    </row>
    <row r="27" spans="2:9">
      <c r="E27" s="19"/>
    </row>
    <row r="29" spans="2:9">
      <c r="E29" s="19"/>
    </row>
  </sheetData>
  <sheetProtection algorithmName="SHA-512" hashValue="rByGz/nf8KQejn1XtuSc3VA3sh0QJCwOJWCVA2SkM7ULU/3c9BvwjLdLabBMoTIy+TcdsrMOu4zyi0u4bx4Csw==" saltValue="/mV57/R60TMGjpRkv5UAiQ==" spinCount="100000" sheet="1" selectLockedCells="1"/>
  <mergeCells count="3">
    <mergeCell ref="E4:F4"/>
    <mergeCell ref="D8:E8"/>
    <mergeCell ref="D21:E21"/>
  </mergeCells>
  <pageMargins left="0.75" right="0.75" top="1" bottom="1" header="0" footer="0"/>
  <pageSetup scale="7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CorelDraw.Graphic.20" shapeId="1025" r:id="rId4">
          <objectPr defaultSize="0" autoPict="0" r:id="rId5">
            <anchor moveWithCells="1">
              <from>
                <xdr:col>1</xdr:col>
                <xdr:colOff>9525</xdr:colOff>
                <xdr:row>1</xdr:row>
                <xdr:rowOff>19050</xdr:rowOff>
              </from>
              <to>
                <xdr:col>6</xdr:col>
                <xdr:colOff>85725</xdr:colOff>
                <xdr:row>6</xdr:row>
                <xdr:rowOff>200025</xdr:rowOff>
              </to>
            </anchor>
          </objectPr>
        </oleObject>
      </mc:Choice>
      <mc:Fallback>
        <oleObject progId="CorelDraw.Graphic.20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B1:I29"/>
  <sheetViews>
    <sheetView topLeftCell="A7" zoomScaleNormal="100" workbookViewId="0">
      <selection activeCell="E16" sqref="E16"/>
    </sheetView>
  </sheetViews>
  <sheetFormatPr baseColWidth="10" defaultRowHeight="12.75"/>
  <cols>
    <col min="1" max="1" width="11.42578125" style="1"/>
    <col min="2" max="2" width="1.7109375" style="1" customWidth="1"/>
    <col min="3" max="3" width="11.7109375" style="1" customWidth="1"/>
    <col min="4" max="5" width="34.7109375" style="1" customWidth="1"/>
    <col min="6" max="6" width="11.7109375" style="1" customWidth="1"/>
    <col min="7" max="7" width="1.7109375" style="1" customWidth="1"/>
    <col min="8" max="8" width="17.7109375" style="1" customWidth="1"/>
    <col min="9" max="16384" width="11.42578125" style="1"/>
  </cols>
  <sheetData>
    <row r="1" spans="2:9" ht="5.0999999999999996" customHeight="1" thickBot="1"/>
    <row r="2" spans="2:9" ht="20.100000000000001" customHeight="1">
      <c r="B2" s="3"/>
      <c r="C2" s="4"/>
      <c r="D2" s="4"/>
      <c r="E2" s="4"/>
      <c r="F2" s="4"/>
      <c r="G2" s="5"/>
    </row>
    <row r="3" spans="2:9" ht="20.100000000000001" customHeight="1">
      <c r="B3" s="6"/>
      <c r="C3" s="7"/>
      <c r="D3" s="7"/>
      <c r="E3" s="7"/>
      <c r="F3" s="12"/>
      <c r="G3" s="2"/>
    </row>
    <row r="4" spans="2:9" ht="20.100000000000001" customHeight="1">
      <c r="B4" s="6"/>
      <c r="C4" s="7"/>
      <c r="D4" s="7"/>
      <c r="E4" s="51"/>
      <c r="F4" s="51"/>
      <c r="G4" s="2"/>
      <c r="I4" s="18"/>
    </row>
    <row r="5" spans="2:9" ht="20.100000000000001" customHeight="1">
      <c r="B5" s="6"/>
      <c r="C5" s="7"/>
      <c r="D5" s="8"/>
      <c r="E5" s="8"/>
      <c r="F5" s="8"/>
      <c r="G5" s="13"/>
      <c r="H5" s="14"/>
      <c r="I5" s="18"/>
    </row>
    <row r="6" spans="2:9" ht="20.100000000000001" customHeight="1">
      <c r="B6" s="6"/>
      <c r="C6" s="7"/>
      <c r="F6" s="8"/>
      <c r="G6" s="9"/>
      <c r="H6" s="10"/>
      <c r="I6" s="24"/>
    </row>
    <row r="7" spans="2:9" ht="20.100000000000001" customHeight="1">
      <c r="B7" s="6"/>
      <c r="C7" s="7"/>
      <c r="F7" s="8"/>
      <c r="G7" s="9"/>
      <c r="H7" s="10"/>
      <c r="I7" s="24"/>
    </row>
    <row r="8" spans="2:9" ht="20.100000000000001" customHeight="1">
      <c r="B8" s="6"/>
      <c r="C8" s="7"/>
      <c r="D8" s="52" t="s">
        <v>11</v>
      </c>
      <c r="E8" s="53"/>
      <c r="F8" s="8"/>
      <c r="G8" s="9"/>
      <c r="H8" s="10"/>
      <c r="I8" s="25"/>
    </row>
    <row r="9" spans="2:9" ht="20.100000000000001" customHeight="1">
      <c r="B9" s="6"/>
      <c r="C9" s="7"/>
      <c r="D9" s="20" t="s">
        <v>0</v>
      </c>
      <c r="E9" s="33">
        <v>300000000</v>
      </c>
      <c r="F9" s="11"/>
      <c r="G9" s="9"/>
      <c r="H9" s="10"/>
      <c r="I9" s="18"/>
    </row>
    <row r="10" spans="2:9" ht="20.100000000000001" customHeight="1">
      <c r="B10" s="6"/>
      <c r="C10" s="7"/>
      <c r="D10" s="20" t="s">
        <v>3</v>
      </c>
      <c r="E10" s="21" t="s">
        <v>4</v>
      </c>
      <c r="F10" s="11"/>
      <c r="G10" s="15"/>
      <c r="H10" s="16"/>
    </row>
    <row r="11" spans="2:9" ht="20.100000000000001" customHeight="1">
      <c r="B11" s="6"/>
      <c r="C11" s="7"/>
      <c r="D11" s="20" t="s">
        <v>6</v>
      </c>
      <c r="E11" s="22">
        <v>62</v>
      </c>
      <c r="F11" s="11"/>
      <c r="G11" s="15"/>
      <c r="H11" s="17"/>
    </row>
    <row r="12" spans="2:9" ht="20.100000000000001" customHeight="1">
      <c r="B12" s="6"/>
      <c r="C12" s="7"/>
      <c r="D12" s="20" t="s">
        <v>8</v>
      </c>
      <c r="E12" s="23">
        <v>43978</v>
      </c>
      <c r="F12" s="11"/>
      <c r="G12" s="15"/>
      <c r="H12" s="17"/>
    </row>
    <row r="13" spans="2:9" ht="20.100000000000001" customHeight="1">
      <c r="B13" s="6"/>
      <c r="C13" s="7"/>
      <c r="D13" s="20" t="s">
        <v>1</v>
      </c>
      <c r="E13" s="23">
        <f>+E12+2</f>
        <v>43980</v>
      </c>
      <c r="F13" s="11"/>
      <c r="G13" s="15"/>
      <c r="H13" s="17"/>
    </row>
    <row r="14" spans="2:9" ht="20.100000000000001" customHeight="1">
      <c r="B14" s="6"/>
      <c r="C14" s="7"/>
      <c r="D14" s="20" t="s">
        <v>2</v>
      </c>
      <c r="E14" s="23">
        <f>+E13+E11</f>
        <v>44042</v>
      </c>
      <c r="F14" s="11"/>
      <c r="G14" s="15"/>
      <c r="H14" s="23"/>
    </row>
    <row r="15" spans="2:9" ht="20.100000000000001" customHeight="1">
      <c r="B15" s="6"/>
      <c r="C15" s="7"/>
      <c r="D15" s="11"/>
      <c r="E15" s="11"/>
      <c r="F15" s="11"/>
      <c r="G15" s="15"/>
      <c r="H15" s="17"/>
    </row>
    <row r="16" spans="2:9" ht="20.100000000000001" customHeight="1">
      <c r="B16" s="6"/>
      <c r="C16" s="7"/>
      <c r="D16" s="31" t="s">
        <v>7</v>
      </c>
      <c r="E16" s="32">
        <v>1</v>
      </c>
      <c r="F16" s="11"/>
      <c r="G16" s="15"/>
      <c r="H16" s="17"/>
    </row>
    <row r="17" spans="2:9" ht="20.100000000000001" customHeight="1">
      <c r="B17" s="6"/>
      <c r="C17" s="7"/>
      <c r="D17" s="35" t="s">
        <v>9</v>
      </c>
      <c r="E17" s="36">
        <f>(1/E16-1)/E11*365</f>
        <v>0</v>
      </c>
      <c r="F17" s="11"/>
      <c r="G17" s="9"/>
      <c r="H17" s="10"/>
      <c r="I17" s="34"/>
    </row>
    <row r="18" spans="2:9" ht="20.100000000000001" customHeight="1">
      <c r="B18" s="6"/>
      <c r="C18" s="7"/>
      <c r="D18" s="37"/>
      <c r="E18" s="37"/>
      <c r="F18" s="8"/>
      <c r="G18" s="9"/>
      <c r="H18" s="30"/>
    </row>
    <row r="19" spans="2:9" ht="20.100000000000001" customHeight="1">
      <c r="B19" s="6"/>
      <c r="C19" s="7"/>
      <c r="D19" s="31" t="s">
        <v>5</v>
      </c>
      <c r="E19" s="32">
        <v>0</v>
      </c>
      <c r="F19" s="8"/>
      <c r="G19" s="9"/>
      <c r="H19" s="10"/>
    </row>
    <row r="20" spans="2:9" ht="20.100000000000001" customHeight="1">
      <c r="B20" s="6"/>
      <c r="C20" s="7"/>
      <c r="D20" s="35" t="s">
        <v>7</v>
      </c>
      <c r="E20" s="36">
        <f>1/(E19/365*E11+1)</f>
        <v>1</v>
      </c>
      <c r="F20" s="8"/>
      <c r="G20" s="9"/>
      <c r="H20" s="10"/>
    </row>
    <row r="21" spans="2:9" ht="27.95" customHeight="1" thickBot="1">
      <c r="B21" s="26"/>
      <c r="C21" s="27"/>
      <c r="D21" s="54" t="s">
        <v>10</v>
      </c>
      <c r="E21" s="54"/>
      <c r="F21" s="28"/>
      <c r="G21" s="29"/>
      <c r="H21" s="10"/>
    </row>
    <row r="22" spans="2:9" ht="20.100000000000001" customHeight="1">
      <c r="B22" s="4"/>
      <c r="C22" s="4"/>
      <c r="D22" s="4"/>
      <c r="E22" s="4"/>
      <c r="F22" s="4"/>
      <c r="G22" s="4"/>
    </row>
    <row r="27" spans="2:9">
      <c r="E27" s="19"/>
    </row>
    <row r="29" spans="2:9">
      <c r="E29" s="19"/>
    </row>
  </sheetData>
  <sheetProtection algorithmName="SHA-512" hashValue="YJ+E817KvXX8ae3UDseLb0LyZksW9mR7WwoMxfE3qqYS7MoExuTtmf9AvuleAGqL1UjbAFfWlRrDkh2CJol1UA==" saltValue="u5SNAn0I5IBVPDi4NSZWpg==" spinCount="100000" sheet="1" selectLockedCells="1"/>
  <mergeCells count="3">
    <mergeCell ref="E4:F4"/>
    <mergeCell ref="D8:E8"/>
    <mergeCell ref="D21:E21"/>
  </mergeCells>
  <pageMargins left="0.75" right="0.75" top="1" bottom="1" header="0" footer="0"/>
  <pageSetup scale="7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CorelDraw.Graphic.20" shapeId="4097" r:id="rId4">
          <objectPr defaultSize="0" autoPict="0" r:id="rId5">
            <anchor moveWithCells="1">
              <from>
                <xdr:col>1</xdr:col>
                <xdr:colOff>9525</xdr:colOff>
                <xdr:row>1</xdr:row>
                <xdr:rowOff>19050</xdr:rowOff>
              </from>
              <to>
                <xdr:col>6</xdr:col>
                <xdr:colOff>85725</xdr:colOff>
                <xdr:row>6</xdr:row>
                <xdr:rowOff>200025</xdr:rowOff>
              </to>
            </anchor>
          </objectPr>
        </oleObject>
      </mc:Choice>
      <mc:Fallback>
        <oleObject progId="CorelDraw.Graphic.20" shapeId="409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30"/>
  <sheetViews>
    <sheetView topLeftCell="A7" zoomScaleNormal="100" workbookViewId="0">
      <selection activeCell="E16" sqref="E16"/>
    </sheetView>
  </sheetViews>
  <sheetFormatPr baseColWidth="10" defaultRowHeight="12.75"/>
  <cols>
    <col min="1" max="1" width="11.42578125" style="1"/>
    <col min="2" max="2" width="1.7109375" style="1" customWidth="1"/>
    <col min="3" max="3" width="11.7109375" style="1" customWidth="1"/>
    <col min="4" max="5" width="34.7109375" style="1" customWidth="1"/>
    <col min="6" max="6" width="11.7109375" style="1" customWidth="1"/>
    <col min="7" max="7" width="1.7109375" style="1" customWidth="1"/>
    <col min="8" max="8" width="17.7109375" style="1" customWidth="1"/>
    <col min="9" max="16384" width="11.42578125" style="1"/>
  </cols>
  <sheetData>
    <row r="1" spans="2:9" ht="5.0999999999999996" customHeight="1" thickBot="1"/>
    <row r="2" spans="2:9" ht="20.100000000000001" customHeight="1">
      <c r="B2" s="3"/>
      <c r="C2" s="4"/>
      <c r="D2" s="4"/>
      <c r="E2" s="4"/>
      <c r="F2" s="4"/>
      <c r="G2" s="5"/>
    </row>
    <row r="3" spans="2:9" ht="20.100000000000001" customHeight="1">
      <c r="B3" s="6"/>
      <c r="C3" s="7"/>
      <c r="D3" s="7"/>
      <c r="E3" s="7"/>
      <c r="F3" s="12"/>
      <c r="G3" s="2"/>
    </row>
    <row r="4" spans="2:9" ht="20.100000000000001" customHeight="1">
      <c r="B4" s="6"/>
      <c r="C4" s="7"/>
      <c r="D4" s="7"/>
      <c r="E4" s="51"/>
      <c r="F4" s="51"/>
      <c r="G4" s="2"/>
      <c r="I4" s="18"/>
    </row>
    <row r="5" spans="2:9" ht="20.100000000000001" customHeight="1">
      <c r="B5" s="6"/>
      <c r="C5" s="7"/>
      <c r="D5" s="8"/>
      <c r="E5" s="8"/>
      <c r="F5" s="8"/>
      <c r="G5" s="13"/>
      <c r="H5" s="14"/>
      <c r="I5" s="18"/>
    </row>
    <row r="6" spans="2:9" ht="20.100000000000001" customHeight="1">
      <c r="B6" s="6"/>
      <c r="C6" s="7"/>
      <c r="F6" s="8"/>
      <c r="G6" s="9"/>
      <c r="H6" s="10"/>
      <c r="I6" s="24"/>
    </row>
    <row r="7" spans="2:9" ht="20.100000000000001" customHeight="1">
      <c r="B7" s="6"/>
      <c r="C7" s="7"/>
      <c r="F7" s="8"/>
      <c r="G7" s="9"/>
      <c r="H7" s="10"/>
      <c r="I7" s="24"/>
    </row>
    <row r="8" spans="2:9" ht="20.100000000000001" customHeight="1">
      <c r="B8" s="6"/>
      <c r="C8" s="7"/>
      <c r="D8" s="52" t="s">
        <v>11</v>
      </c>
      <c r="E8" s="53"/>
      <c r="F8" s="8"/>
      <c r="G8" s="9"/>
      <c r="H8" s="10"/>
      <c r="I8" s="25"/>
    </row>
    <row r="9" spans="2:9" ht="20.100000000000001" customHeight="1">
      <c r="B9" s="6"/>
      <c r="C9" s="7"/>
      <c r="D9" s="20" t="s">
        <v>0</v>
      </c>
      <c r="E9" s="33">
        <v>200000000</v>
      </c>
      <c r="F9" s="11"/>
      <c r="G9" s="9"/>
      <c r="H9" s="10"/>
      <c r="I9" s="18"/>
    </row>
    <row r="10" spans="2:9" ht="20.100000000000001" customHeight="1">
      <c r="B10" s="6"/>
      <c r="C10" s="7"/>
      <c r="D10" s="20" t="s">
        <v>3</v>
      </c>
      <c r="E10" s="21" t="s">
        <v>12</v>
      </c>
      <c r="F10" s="11"/>
      <c r="G10" s="15"/>
      <c r="H10" s="16"/>
    </row>
    <row r="11" spans="2:9" ht="20.100000000000001" customHeight="1">
      <c r="B11" s="6"/>
      <c r="C11" s="7"/>
      <c r="D11" s="20" t="s">
        <v>6</v>
      </c>
      <c r="E11" s="22">
        <v>154</v>
      </c>
      <c r="F11" s="11"/>
      <c r="G11" s="15"/>
      <c r="H11" s="17"/>
    </row>
    <row r="12" spans="2:9" ht="20.100000000000001" customHeight="1">
      <c r="B12" s="6"/>
      <c r="C12" s="7"/>
      <c r="D12" s="20" t="s">
        <v>8</v>
      </c>
      <c r="E12" s="23">
        <v>43978</v>
      </c>
      <c r="F12" s="11"/>
      <c r="G12" s="15"/>
      <c r="H12" s="17"/>
    </row>
    <row r="13" spans="2:9" ht="20.100000000000001" customHeight="1">
      <c r="B13" s="6"/>
      <c r="C13" s="7"/>
      <c r="D13" s="20" t="s">
        <v>1</v>
      </c>
      <c r="E13" s="23">
        <f>+E12+2</f>
        <v>43980</v>
      </c>
      <c r="F13" s="11"/>
      <c r="G13" s="15"/>
      <c r="H13" s="17"/>
    </row>
    <row r="14" spans="2:9" ht="20.100000000000001" customHeight="1">
      <c r="B14" s="6"/>
      <c r="C14" s="7"/>
      <c r="D14" s="20" t="s">
        <v>2</v>
      </c>
      <c r="E14" s="23">
        <f>+E13+E11</f>
        <v>44134</v>
      </c>
      <c r="F14" s="11"/>
      <c r="G14" s="15"/>
      <c r="H14" s="23"/>
    </row>
    <row r="15" spans="2:9" ht="20.100000000000001" customHeight="1">
      <c r="B15" s="6"/>
      <c r="C15" s="7"/>
      <c r="D15" s="11"/>
      <c r="E15" s="11"/>
      <c r="F15" s="11"/>
      <c r="G15" s="15"/>
      <c r="H15" s="17"/>
    </row>
    <row r="16" spans="2:9" ht="20.100000000000001" customHeight="1">
      <c r="B16" s="6"/>
      <c r="C16" s="7"/>
      <c r="D16" s="31" t="s">
        <v>14</v>
      </c>
      <c r="E16" s="39">
        <v>0</v>
      </c>
      <c r="F16" s="11"/>
      <c r="G16" s="15"/>
      <c r="H16" s="17"/>
    </row>
    <row r="17" spans="2:9" ht="20.100000000000001" customHeight="1">
      <c r="B17" s="6"/>
      <c r="C17" s="7"/>
      <c r="D17" s="35" t="s">
        <v>17</v>
      </c>
      <c r="E17" s="36">
        <f>+'Badlar 154 días'!C3</f>
        <v>2.9802322387695314E-9</v>
      </c>
      <c r="F17" s="11"/>
      <c r="G17" s="9"/>
      <c r="H17" s="10"/>
    </row>
    <row r="18" spans="2:9" ht="20.100000000000001" customHeight="1">
      <c r="B18" s="6"/>
      <c r="C18" s="7"/>
      <c r="D18" s="8"/>
      <c r="E18" s="8"/>
      <c r="F18" s="8"/>
      <c r="G18" s="9"/>
      <c r="H18" s="30"/>
    </row>
    <row r="19" spans="2:9" ht="20.100000000000001" customHeight="1">
      <c r="B19" s="6"/>
      <c r="C19" s="7"/>
      <c r="D19" s="31" t="s">
        <v>13</v>
      </c>
      <c r="E19" s="32">
        <v>0</v>
      </c>
      <c r="F19" s="8"/>
      <c r="G19" s="9"/>
      <c r="H19" s="10"/>
    </row>
    <row r="20" spans="2:9" ht="20.100000000000001" customHeight="1">
      <c r="B20" s="6"/>
      <c r="C20" s="7"/>
      <c r="D20" s="35" t="s">
        <v>16</v>
      </c>
      <c r="E20" s="36">
        <v>0.26500000000000001</v>
      </c>
      <c r="F20" s="8"/>
      <c r="G20" s="9"/>
      <c r="H20" s="10"/>
      <c r="I20" s="38"/>
    </row>
    <row r="21" spans="2:9" ht="14.1" customHeight="1">
      <c r="B21" s="6"/>
      <c r="C21" s="7"/>
      <c r="D21" s="55" t="s">
        <v>15</v>
      </c>
      <c r="E21" s="55"/>
      <c r="F21" s="8"/>
      <c r="G21" s="9"/>
      <c r="H21" s="10"/>
    </row>
    <row r="22" spans="2:9" ht="14.1" customHeight="1" thickBot="1">
      <c r="B22" s="26"/>
      <c r="C22" s="27"/>
      <c r="D22" s="56" t="s">
        <v>18</v>
      </c>
      <c r="E22" s="56"/>
      <c r="F22" s="28"/>
      <c r="G22" s="29"/>
      <c r="H22" s="10"/>
    </row>
    <row r="23" spans="2:9" ht="20.100000000000001" customHeight="1">
      <c r="B23" s="4"/>
      <c r="C23" s="4"/>
      <c r="D23" s="4"/>
      <c r="E23" s="4"/>
      <c r="F23" s="4"/>
      <c r="G23" s="4"/>
    </row>
    <row r="28" spans="2:9">
      <c r="E28" s="19"/>
    </row>
    <row r="30" spans="2:9">
      <c r="E30" s="19"/>
    </row>
  </sheetData>
  <sheetProtection algorithmName="SHA-512" hashValue="gkHzNkQwS5v/6Id4DlHGQaDRApPoMBKptWZUQWFs3kxhcJGxAKYPRYXYE7sMd0Cm4jBcngt0p9eFZJR4prYm3g==" saltValue="rQq9mLnwSCQaL4QRbXa3kg==" spinCount="100000" sheet="1" selectLockedCells="1"/>
  <mergeCells count="4">
    <mergeCell ref="E4:F4"/>
    <mergeCell ref="D8:E8"/>
    <mergeCell ref="D21:E21"/>
    <mergeCell ref="D22:E22"/>
  </mergeCells>
  <pageMargins left="0.75" right="0.75" top="1" bottom="1" header="0" footer="0"/>
  <pageSetup scale="7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CorelDraw.Graphic.20" shapeId="6145" r:id="rId4">
          <objectPr defaultSize="0" autoPict="0" r:id="rId5">
            <anchor moveWithCells="1">
              <from>
                <xdr:col>1</xdr:col>
                <xdr:colOff>19050</xdr:colOff>
                <xdr:row>1</xdr:row>
                <xdr:rowOff>9525</xdr:rowOff>
              </from>
              <to>
                <xdr:col>6</xdr:col>
                <xdr:colOff>95250</xdr:colOff>
                <xdr:row>6</xdr:row>
                <xdr:rowOff>190500</xdr:rowOff>
              </to>
            </anchor>
          </objectPr>
        </oleObject>
      </mc:Choice>
      <mc:Fallback>
        <oleObject progId="CorelDraw.Graphic.20" shapeId="614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1"/>
  <sheetViews>
    <sheetView zoomScale="130" zoomScaleNormal="130" workbookViewId="0">
      <selection activeCell="A4" sqref="A4"/>
    </sheetView>
  </sheetViews>
  <sheetFormatPr baseColWidth="10" defaultRowHeight="12.75"/>
  <cols>
    <col min="1" max="5" width="11.42578125" style="40"/>
    <col min="6" max="6" width="12.42578125" style="40" bestFit="1" customWidth="1"/>
    <col min="7" max="16384" width="11.42578125" style="40"/>
  </cols>
  <sheetData>
    <row r="2" spans="1:6">
      <c r="A2" s="50"/>
    </row>
    <row r="3" spans="1:6">
      <c r="A3" s="43">
        <f>+'Letras 154 días'!E16*100</f>
        <v>0</v>
      </c>
      <c r="C3" s="49">
        <f>XIRR(C5:C7,B5:B7)</f>
        <v>2.9802322387695314E-9</v>
      </c>
      <c r="F3" s="47"/>
    </row>
    <row r="4" spans="1:6">
      <c r="A4" s="48">
        <f>+'Letras 154 días'!E19*100</f>
        <v>0</v>
      </c>
      <c r="F4" s="47"/>
    </row>
    <row r="5" spans="1:6">
      <c r="B5" s="46">
        <f>+'Letras 154 días'!E13</f>
        <v>43980</v>
      </c>
      <c r="C5" s="43">
        <v>-100</v>
      </c>
    </row>
    <row r="6" spans="1:6">
      <c r="A6" s="45">
        <f>+B6-B5</f>
        <v>62</v>
      </c>
      <c r="B6" s="46">
        <v>44042</v>
      </c>
      <c r="C6" s="43">
        <f>-C$5*((A3+A$4)/36500*A6)</f>
        <v>0</v>
      </c>
    </row>
    <row r="7" spans="1:6">
      <c r="A7" s="45">
        <f>+B7-B6</f>
        <v>92</v>
      </c>
      <c r="B7" s="44">
        <f>+'Letras 154 días'!E14</f>
        <v>44134</v>
      </c>
      <c r="C7" s="43">
        <f>-C$5*((A4+A$3)/36500*A7)-C5</f>
        <v>100</v>
      </c>
    </row>
    <row r="9" spans="1:6">
      <c r="A9" s="42"/>
    </row>
    <row r="11" spans="1:6">
      <c r="C11" s="41"/>
      <c r="D11" s="4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Letras 21 días</vt:lpstr>
      <vt:lpstr>Letras 62 días</vt:lpstr>
      <vt:lpstr>Letras 154 días</vt:lpstr>
      <vt:lpstr>Badlar 154 días</vt:lpstr>
    </vt:vector>
  </TitlesOfParts>
  <Company>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Joaquin Jose Fernandez</cp:lastModifiedBy>
  <cp:lastPrinted>2012-02-08T12:38:00Z</cp:lastPrinted>
  <dcterms:created xsi:type="dcterms:W3CDTF">2010-01-21T17:58:50Z</dcterms:created>
  <dcterms:modified xsi:type="dcterms:W3CDTF">2020-05-27T13:59:29Z</dcterms:modified>
</cp:coreProperties>
</file>