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CGC\CL31 Y 32\Difusion\"/>
    </mc:Choice>
  </mc:AlternateContent>
  <bookViews>
    <workbookView xWindow="0" yWindow="0" windowWidth="20400" windowHeight="7620" activeTab="1"/>
  </bookViews>
  <sheets>
    <sheet name="Clase 31" sheetId="1" r:id="rId1"/>
    <sheet name="Clase 32" sheetId="2" r:id="rId2"/>
  </sheets>
  <definedNames>
    <definedName name="_xlnm.Print_Area" localSheetId="1">'Clase 32'!$E$1:$Q$44</definedName>
  </definedName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13" i="2"/>
  <c r="H11" i="2"/>
  <c r="F27" i="2"/>
  <c r="J29" i="2"/>
  <c r="J28" i="2"/>
  <c r="F32" i="2"/>
  <c r="C28" i="2"/>
  <c r="L34" i="2"/>
  <c r="J32" i="2"/>
  <c r="J31" i="2"/>
  <c r="J30" i="2"/>
  <c r="M28" i="2"/>
  <c r="M29" i="2" s="1"/>
  <c r="M30" i="2" s="1"/>
  <c r="M31" i="2" s="1"/>
  <c r="M32" i="2" s="1"/>
  <c r="O27" i="2"/>
  <c r="N27" i="2"/>
  <c r="J27" i="2"/>
  <c r="J26" i="2" s="1"/>
  <c r="C27" i="2"/>
  <c r="M26" i="2"/>
  <c r="K21" i="2"/>
  <c r="K20" i="2"/>
  <c r="K19" i="2"/>
  <c r="K18" i="2"/>
  <c r="K17" i="2"/>
  <c r="E27" i="2"/>
  <c r="K22" i="2" l="1"/>
  <c r="D28" i="2"/>
  <c r="F28" i="2" s="1"/>
  <c r="C29" i="2"/>
  <c r="G27" i="2"/>
  <c r="B28" i="2"/>
  <c r="C30" i="2" l="1"/>
  <c r="D29" i="2"/>
  <c r="F29" i="2" s="1"/>
  <c r="B29" i="2"/>
  <c r="G28" i="2"/>
  <c r="H28" i="2"/>
  <c r="K28" i="2" s="1"/>
  <c r="L17" i="2" s="1"/>
  <c r="H29" i="2" l="1"/>
  <c r="K29" i="2" s="1"/>
  <c r="L18" i="2" s="1"/>
  <c r="M18" i="2" s="1"/>
  <c r="G29" i="2"/>
  <c r="N28" i="2"/>
  <c r="I28" i="2"/>
  <c r="R28" i="2" s="1"/>
  <c r="E28" i="2"/>
  <c r="J17" i="2"/>
  <c r="I17" i="2" s="1"/>
  <c r="M17" i="2"/>
  <c r="D30" i="2"/>
  <c r="F30" i="2" s="1"/>
  <c r="C31" i="2"/>
  <c r="B30" i="2"/>
  <c r="G30" i="2" l="1"/>
  <c r="H30" i="2"/>
  <c r="K30" i="2" s="1"/>
  <c r="L19" i="2" s="1"/>
  <c r="M19" i="2" s="1"/>
  <c r="N29" i="2"/>
  <c r="I29" i="2"/>
  <c r="R29" i="2" s="1"/>
  <c r="E29" i="2"/>
  <c r="J18" i="2"/>
  <c r="I18" i="2" s="1"/>
  <c r="C32" i="2"/>
  <c r="D31" i="2"/>
  <c r="F31" i="2" s="1"/>
  <c r="B31" i="2"/>
  <c r="O28" i="2"/>
  <c r="T28" i="2"/>
  <c r="H31" i="2" l="1"/>
  <c r="K31" i="2" s="1"/>
  <c r="L20" i="2" s="1"/>
  <c r="G31" i="2"/>
  <c r="D32" i="2"/>
  <c r="B32" i="2"/>
  <c r="T29" i="2"/>
  <c r="O29" i="2"/>
  <c r="J19" i="2"/>
  <c r="I19" i="2" s="1"/>
  <c r="N30" i="2"/>
  <c r="I30" i="2"/>
  <c r="R30" i="2" s="1"/>
  <c r="E30" i="2"/>
  <c r="G32" i="2" l="1"/>
  <c r="H32" i="2"/>
  <c r="K32" i="2" s="1"/>
  <c r="L21" i="2" s="1"/>
  <c r="M21" i="2" s="1"/>
  <c r="O30" i="2"/>
  <c r="T30" i="2"/>
  <c r="N31" i="2"/>
  <c r="I31" i="2"/>
  <c r="R31" i="2" s="1"/>
  <c r="E31" i="2"/>
  <c r="J20" i="2"/>
  <c r="I20" i="2" s="1"/>
  <c r="M20" i="2"/>
  <c r="L22" i="2"/>
  <c r="M22" i="2" s="1"/>
  <c r="T31" i="2" l="1"/>
  <c r="O31" i="2"/>
  <c r="N32" i="2"/>
  <c r="I32" i="2"/>
  <c r="R32" i="2" s="1"/>
  <c r="E32" i="2"/>
  <c r="J21" i="2"/>
  <c r="I21" i="2" s="1"/>
  <c r="O32" i="2" l="1"/>
  <c r="T32" i="2"/>
  <c r="L10" i="2" l="1"/>
  <c r="O34" i="2"/>
  <c r="S32" i="2" l="1"/>
  <c r="U32" i="2" s="1"/>
  <c r="V32" i="2" s="1"/>
  <c r="S30" i="2"/>
  <c r="U30" i="2" s="1"/>
  <c r="V30" i="2" s="1"/>
  <c r="S28" i="2"/>
  <c r="U28" i="2" s="1"/>
  <c r="S25" i="2"/>
  <c r="L11" i="2"/>
  <c r="S31" i="2"/>
  <c r="U31" i="2" s="1"/>
  <c r="V31" i="2" s="1"/>
  <c r="S29" i="2"/>
  <c r="U29" i="2" s="1"/>
  <c r="V29" i="2" s="1"/>
  <c r="V28" i="2" l="1"/>
  <c r="V34" i="2" s="1"/>
  <c r="U34" i="2"/>
  <c r="L12" i="2" l="1"/>
  <c r="R12" i="1" l="1"/>
  <c r="Q22" i="1" l="1"/>
  <c r="P22" i="1"/>
  <c r="E22" i="1" l="1"/>
  <c r="E23" i="1" l="1"/>
  <c r="N25" i="1"/>
  <c r="O23" i="1"/>
  <c r="L23" i="1"/>
  <c r="D23" i="1"/>
  <c r="K17" i="1" s="1"/>
  <c r="H22" i="1"/>
  <c r="I22" i="1" s="1"/>
  <c r="M17" i="1"/>
  <c r="J14" i="1"/>
  <c r="G22" i="1" s="1"/>
  <c r="J11" i="1" l="1"/>
  <c r="L17" i="1"/>
  <c r="M18" i="1"/>
  <c r="F23" i="1"/>
  <c r="H23" i="1" s="1"/>
  <c r="J23" i="1" l="1"/>
  <c r="M23" i="1" s="1"/>
  <c r="N17" i="1" s="1"/>
  <c r="I23" i="1"/>
  <c r="O17" i="1" l="1"/>
  <c r="P23" i="1"/>
  <c r="K23" i="1"/>
  <c r="T23" i="1" s="1"/>
  <c r="G23" i="1"/>
  <c r="V23" i="1" l="1"/>
  <c r="Q23" i="1"/>
  <c r="N10" i="1" l="1"/>
  <c r="N11" i="1" s="1"/>
  <c r="Q25" i="1"/>
  <c r="N18" i="1"/>
  <c r="O18" i="1" s="1"/>
  <c r="U21" i="1" l="1"/>
  <c r="U23" i="1"/>
  <c r="W23" i="1" s="1"/>
  <c r="X23" i="1" s="1"/>
  <c r="X26" i="1" l="1"/>
  <c r="W26" i="1"/>
  <c r="N12" i="1" l="1"/>
</calcChain>
</file>

<file path=xl/comments1.xml><?xml version="1.0" encoding="utf-8"?>
<comments xmlns="http://schemas.openxmlformats.org/spreadsheetml/2006/main">
  <authors>
    <author>Lintura Leandro</author>
    <author>Luis Jose Gomez Tovar</author>
  </authors>
  <commentList>
    <comment ref="R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R14" authorId="1" shapeId="0">
      <text>
        <r>
          <rPr>
            <b/>
            <sz val="9"/>
            <color indexed="81"/>
            <rFont val="Tahoma"/>
            <family val="2"/>
          </rPr>
          <t>Ingrese Precio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<sst xmlns="http://schemas.openxmlformats.org/spreadsheetml/2006/main" count="81" uniqueCount="50">
  <si>
    <t>Fecha de Emisión:</t>
  </si>
  <si>
    <t>TIR:</t>
  </si>
  <si>
    <t>Fecha de Vto:</t>
  </si>
  <si>
    <t xml:space="preserve">TNA: </t>
  </si>
  <si>
    <t>Cupón:</t>
  </si>
  <si>
    <t>Duration (meses):</t>
  </si>
  <si>
    <t>Fecha:</t>
  </si>
  <si>
    <t>Plazo (meses):</t>
  </si>
  <si>
    <t>Meses</t>
  </si>
  <si>
    <t>Amortización</t>
  </si>
  <si>
    <t>Interés</t>
  </si>
  <si>
    <t>Total</t>
  </si>
  <si>
    <t>Días Devengamiento</t>
  </si>
  <si>
    <t>Días Totales</t>
  </si>
  <si>
    <t>Cupón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</si>
  <si>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</si>
  <si>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</si>
  <si>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</si>
  <si>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</si>
  <si>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</si>
  <si>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</si>
  <si>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</si>
  <si>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</si>
  <si>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</si>
  <si>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</si>
  <si>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</si>
  <si>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</si>
  <si>
    <t>V/N en US$:</t>
  </si>
  <si>
    <t>Fecha Dev</t>
  </si>
  <si>
    <t>Fecha Pago</t>
  </si>
  <si>
    <t>Precio a Licitar:</t>
  </si>
  <si>
    <t>Calificación (Fix):</t>
  </si>
  <si>
    <t>TC Inicial:</t>
  </si>
  <si>
    <t>V/N a integrar en AR$:</t>
  </si>
  <si>
    <t>Intereses:</t>
  </si>
  <si>
    <t>Semestral vencido</t>
  </si>
  <si>
    <t>Moneda:</t>
  </si>
  <si>
    <t>Dólar</t>
  </si>
  <si>
    <t>Fijo a licitar</t>
  </si>
  <si>
    <t>Precio clean:</t>
  </si>
  <si>
    <t>Ultimo Pago de Cupón:</t>
  </si>
  <si>
    <t>Calificación:</t>
  </si>
  <si>
    <t>VN:</t>
  </si>
  <si>
    <t>Cupón a licitar:</t>
  </si>
  <si>
    <t>Fecha</t>
  </si>
  <si>
    <t>Interes</t>
  </si>
  <si>
    <t>Fecha de Pago</t>
  </si>
  <si>
    <t>ON CGC - Clase 32 (Hard Dollar)</t>
  </si>
  <si>
    <t>ON CGC - Clase 31 (Dollar Linked)</t>
  </si>
  <si>
    <t>A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</si>
</sst>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[$-F800]dddd\,\ mmmm\ dd\,\ yyyy"/>
    <numFmt numFmtId="168" formatCode="#,##0.00_ ;[Red]\-#,##0.00\ "/>
    <numFmt numFmtId="169" formatCode="#,##0.000000_ ;[Red]\-#,##0.000000\ "/>
    <numFmt numFmtId="170" formatCode="#,##0.00000_ ;[Red]\-#,##0.00000\ "/>
    <numFmt numFmtId="171" formatCode="#,##0.0000_ ;[Red]\-#,##0.0000\ "/>
    <numFmt numFmtId="172" formatCode="0.0"/>
    <numFmt numFmtId="17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9" fontId="9" fillId="0" borderId="0" applyFont="0" applyFill="0" applyBorder="0" applyAlignment="0" applyProtection="0"/>
    <xf numFmtId="173" fontId="9" fillId="0" borderId="0" applyFont="0" applyFill="0" applyBorder="0" applyAlignment="0" applyProtection="0"/>
  </cellStyleXfs>
  <cellXfs count="208">
    <xf numFmtId="0" fontId="0" fillId="0" borderId="0" xfId="0"/>
    <xf numFmtId="0" fontId="2" fillId="2" borderId="0" xfId="0" applyFont="1" applyFill="1" applyProtection="1"/>
    <xf numFmtId="0" fontId="3" fillId="2" borderId="4" xfId="0" applyFont="1" applyFill="1" applyBorder="1" applyAlignment="1" applyProtection="1">
      <alignment horizontal="right"/>
    </xf>
    <xf numFmtId="0" fontId="3" fillId="2" borderId="7" xfId="0" applyFont="1" applyFill="1" applyBorder="1" applyAlignment="1" applyProtection="1">
      <alignment horizontal="right"/>
    </xf>
    <xf numFmtId="0" fontId="3" fillId="2" borderId="9" xfId="0" applyFont="1" applyFill="1" applyBorder="1" applyAlignment="1" applyProtection="1">
      <alignment horizontal="right"/>
    </xf>
    <xf numFmtId="4" fontId="2" fillId="2" borderId="8" xfId="3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Alignment="1" applyProtection="1">
      <alignment horizontal="center"/>
    </xf>
    <xf numFmtId="4" fontId="3" fillId="2" borderId="6" xfId="3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38" fontId="2" fillId="2" borderId="0" xfId="0" applyNumberFormat="1" applyFont="1" applyFill="1" applyBorder="1" applyAlignment="1" applyProtection="1">
      <alignment horizontal="center"/>
    </xf>
    <xf numFmtId="168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68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38" fontId="2" fillId="2" borderId="11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9" fontId="2" fillId="2" borderId="0" xfId="2" applyFont="1" applyFill="1" applyProtection="1"/>
    <xf numFmtId="165" fontId="2" fillId="2" borderId="0" xfId="0" applyNumberFormat="1" applyFont="1" applyFill="1" applyBorder="1" applyProtection="1"/>
    <xf numFmtId="14" fontId="2" fillId="2" borderId="0" xfId="0" applyNumberFormat="1" applyFont="1" applyFill="1" applyProtection="1"/>
    <xf numFmtId="14" fontId="2" fillId="2" borderId="0" xfId="0" applyNumberFormat="1" applyFont="1" applyFill="1" applyBorder="1" applyProtection="1"/>
    <xf numFmtId="2" fontId="2" fillId="2" borderId="0" xfId="0" applyNumberFormat="1" applyFont="1" applyFill="1" applyProtection="1"/>
    <xf numFmtId="167" fontId="2" fillId="2" borderId="5" xfId="3" applyNumberFormat="1" applyFont="1" applyFill="1" applyBorder="1" applyAlignment="1" applyProtection="1">
      <alignment horizontal="center"/>
    </xf>
    <xf numFmtId="164" fontId="3" fillId="2" borderId="0" xfId="3" applyNumberFormat="1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right"/>
    </xf>
    <xf numFmtId="166" fontId="3" fillId="2" borderId="0" xfId="0" applyNumberFormat="1" applyFont="1" applyFill="1" applyBorder="1" applyProtection="1"/>
    <xf numFmtId="165" fontId="2" fillId="2" borderId="0" xfId="2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5" fontId="3" fillId="2" borderId="0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/>
    </xf>
    <xf numFmtId="43" fontId="2" fillId="2" borderId="0" xfId="1" applyFont="1" applyFill="1" applyAlignment="1" applyProtection="1">
      <alignment horizontal="center" vertical="center"/>
    </xf>
    <xf numFmtId="169" fontId="4" fillId="2" borderId="0" xfId="0" applyNumberFormat="1" applyFont="1" applyFill="1" applyBorder="1" applyAlignment="1" applyProtection="1">
      <alignment horizontal="center" vertical="center"/>
    </xf>
    <xf numFmtId="169" fontId="2" fillId="2" borderId="0" xfId="0" applyNumberFormat="1" applyFont="1" applyFill="1" applyAlignment="1" applyProtection="1">
      <alignment horizontal="center" vertical="center"/>
    </xf>
    <xf numFmtId="15" fontId="2" fillId="2" borderId="0" xfId="0" applyNumberFormat="1" applyFont="1" applyFill="1" applyBorder="1" applyAlignment="1" applyProtection="1">
      <alignment horizontal="center"/>
    </xf>
    <xf numFmtId="164" fontId="2" fillId="2" borderId="0" xfId="3" applyNumberFormat="1" applyFont="1" applyFill="1" applyBorder="1" applyAlignment="1" applyProtection="1">
      <alignment horizontal="center"/>
    </xf>
    <xf numFmtId="40" fontId="3" fillId="2" borderId="12" xfId="0" applyNumberFormat="1" applyFont="1" applyFill="1" applyBorder="1" applyAlignment="1" applyProtection="1">
      <alignment horizontal="center"/>
    </xf>
    <xf numFmtId="38" fontId="3" fillId="2" borderId="12" xfId="0" applyNumberFormat="1" applyFont="1" applyFill="1" applyBorder="1" applyAlignment="1" applyProtection="1">
      <alignment horizontal="center"/>
    </xf>
    <xf numFmtId="169" fontId="2" fillId="2" borderId="0" xfId="0" applyNumberFormat="1" applyFont="1" applyFill="1" applyBorder="1" applyAlignment="1" applyProtection="1">
      <alignment horizontal="center" vertical="center"/>
    </xf>
    <xf numFmtId="170" fontId="2" fillId="2" borderId="0" xfId="0" applyNumberFormat="1" applyFont="1" applyFill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15" fontId="2" fillId="2" borderId="4" xfId="0" applyNumberFormat="1" applyFont="1" applyFill="1" applyBorder="1" applyAlignment="1" applyProtection="1">
      <alignment horizontal="center"/>
    </xf>
    <xf numFmtId="38" fontId="2" fillId="2" borderId="5" xfId="0" applyNumberFormat="1" applyFont="1" applyFill="1" applyBorder="1" applyAlignment="1" applyProtection="1">
      <alignment horizontal="center" vertical="center"/>
    </xf>
    <xf numFmtId="10" fontId="2" fillId="2" borderId="5" xfId="2" applyNumberFormat="1" applyFont="1" applyFill="1" applyBorder="1" applyAlignment="1" applyProtection="1">
      <alignment horizontal="center"/>
    </xf>
    <xf numFmtId="40" fontId="3" fillId="2" borderId="5" xfId="0" applyNumberFormat="1" applyFont="1" applyFill="1" applyBorder="1" applyAlignment="1" applyProtection="1">
      <alignment horizontal="center" vertical="center"/>
    </xf>
    <xf numFmtId="38" fontId="2" fillId="2" borderId="6" xfId="0" applyNumberFormat="1" applyFont="1" applyFill="1" applyBorder="1" applyAlignment="1" applyProtection="1">
      <alignment horizontal="center" vertical="center"/>
    </xf>
    <xf numFmtId="10" fontId="2" fillId="2" borderId="0" xfId="2" applyNumberFormat="1" applyFont="1" applyFill="1" applyBorder="1" applyProtection="1"/>
    <xf numFmtId="0" fontId="2" fillId="0" borderId="0" xfId="4" applyFont="1" applyProtection="1"/>
    <xf numFmtId="0" fontId="2" fillId="2" borderId="0" xfId="4" applyFont="1" applyFill="1" applyProtection="1"/>
    <xf numFmtId="0" fontId="2" fillId="4" borderId="0" xfId="4" applyFont="1" applyFill="1" applyBorder="1" applyProtection="1"/>
    <xf numFmtId="0" fontId="2" fillId="4" borderId="0" xfId="4" applyFont="1" applyFill="1" applyProtection="1"/>
    <xf numFmtId="0" fontId="2" fillId="0" borderId="0" xfId="4" applyFont="1" applyFill="1" applyProtection="1"/>
    <xf numFmtId="9" fontId="2" fillId="0" borderId="0" xfId="5" applyFont="1" applyProtection="1"/>
    <xf numFmtId="0" fontId="2" fillId="0" borderId="0" xfId="4" applyFont="1" applyBorder="1" applyProtection="1"/>
    <xf numFmtId="0" fontId="3" fillId="2" borderId="4" xfId="4" applyFont="1" applyFill="1" applyBorder="1" applyAlignment="1" applyProtection="1">
      <alignment horizontal="right"/>
    </xf>
    <xf numFmtId="165" fontId="2" fillId="4" borderId="0" xfId="4" applyNumberFormat="1" applyFont="1" applyFill="1" applyBorder="1" applyProtection="1"/>
    <xf numFmtId="0" fontId="3" fillId="2" borderId="7" xfId="4" applyFont="1" applyFill="1" applyBorder="1" applyAlignment="1" applyProtection="1">
      <alignment horizontal="right"/>
    </xf>
    <xf numFmtId="14" fontId="2" fillId="0" borderId="0" xfId="4" applyNumberFormat="1" applyFont="1" applyProtection="1"/>
    <xf numFmtId="14" fontId="2" fillId="4" borderId="0" xfId="4" applyNumberFormat="1" applyFont="1" applyFill="1" applyBorder="1" applyProtection="1"/>
    <xf numFmtId="2" fontId="2" fillId="0" borderId="0" xfId="4" applyNumberFormat="1" applyFont="1" applyFill="1" applyProtection="1"/>
    <xf numFmtId="0" fontId="3" fillId="2" borderId="9" xfId="4" applyFont="1" applyFill="1" applyBorder="1" applyAlignment="1" applyProtection="1">
      <alignment horizontal="right"/>
    </xf>
    <xf numFmtId="167" fontId="2" fillId="4" borderId="5" xfId="3" applyNumberFormat="1" applyFont="1" applyFill="1" applyBorder="1" applyAlignment="1" applyProtection="1">
      <alignment horizontal="center"/>
    </xf>
    <xf numFmtId="164" fontId="3" fillId="0" borderId="0" xfId="3" applyNumberFormat="1" applyFont="1" applyFill="1" applyBorder="1" applyAlignment="1" applyProtection="1">
      <alignment horizontal="left"/>
    </xf>
    <xf numFmtId="0" fontId="3" fillId="0" borderId="0" xfId="4" applyFont="1" applyAlignment="1" applyProtection="1">
      <alignment horizontal="right"/>
    </xf>
    <xf numFmtId="166" fontId="3" fillId="0" borderId="0" xfId="4" applyNumberFormat="1" applyFont="1" applyFill="1" applyBorder="1" applyProtection="1"/>
    <xf numFmtId="0" fontId="13" fillId="5" borderId="13" xfId="4" applyFont="1" applyFill="1" applyBorder="1" applyAlignment="1" applyProtection="1">
      <alignment horizontal="center"/>
    </xf>
    <xf numFmtId="164" fontId="13" fillId="5" borderId="3" xfId="3" applyNumberFormat="1" applyFont="1" applyFill="1" applyBorder="1" applyAlignment="1" applyProtection="1">
      <alignment horizontal="center"/>
    </xf>
    <xf numFmtId="0" fontId="13" fillId="5" borderId="3" xfId="4" applyFont="1" applyFill="1" applyBorder="1" applyAlignment="1" applyProtection="1">
      <alignment horizontal="center"/>
    </xf>
    <xf numFmtId="1" fontId="14" fillId="5" borderId="14" xfId="4" applyNumberFormat="1" applyFont="1" applyFill="1" applyBorder="1" applyAlignment="1" applyProtection="1">
      <alignment horizontal="center"/>
    </xf>
    <xf numFmtId="15" fontId="14" fillId="5" borderId="14" xfId="4" applyNumberFormat="1" applyFont="1" applyFill="1" applyBorder="1" applyAlignment="1" applyProtection="1">
      <alignment horizontal="center"/>
    </xf>
    <xf numFmtId="4" fontId="2" fillId="0" borderId="8" xfId="3" applyNumberFormat="1" applyFont="1" applyFill="1" applyBorder="1" applyAlignment="1" applyProtection="1">
      <alignment horizontal="center"/>
    </xf>
    <xf numFmtId="4" fontId="2" fillId="0" borderId="8" xfId="4" applyNumberFormat="1" applyFont="1" applyFill="1" applyBorder="1" applyAlignment="1" applyProtection="1">
      <alignment horizontal="center"/>
    </xf>
    <xf numFmtId="165" fontId="2" fillId="0" borderId="0" xfId="5" applyNumberFormat="1" applyFont="1" applyProtection="1"/>
    <xf numFmtId="1" fontId="14" fillId="5" borderId="12" xfId="4" applyNumberFormat="1" applyFont="1" applyFill="1" applyBorder="1" applyAlignment="1" applyProtection="1">
      <alignment horizontal="center"/>
    </xf>
    <xf numFmtId="15" fontId="13" fillId="0" borderId="0" xfId="4" applyNumberFormat="1" applyFont="1" applyFill="1" applyBorder="1" applyAlignment="1" applyProtection="1">
      <alignment horizontal="center"/>
    </xf>
    <xf numFmtId="15" fontId="13" fillId="5" borderId="3" xfId="4" applyNumberFormat="1" applyFont="1" applyFill="1" applyBorder="1" applyAlignment="1" applyProtection="1">
      <alignment horizontal="center"/>
    </xf>
    <xf numFmtId="4" fontId="13" fillId="5" borderId="3" xfId="3" applyNumberFormat="1" applyFont="1" applyFill="1" applyBorder="1" applyAlignment="1" applyProtection="1">
      <alignment horizontal="center"/>
    </xf>
    <xf numFmtId="4" fontId="13" fillId="5" borderId="3" xfId="4" applyNumberFormat="1" applyFont="1" applyFill="1" applyBorder="1" applyAlignment="1" applyProtection="1">
      <alignment horizontal="center"/>
    </xf>
    <xf numFmtId="0" fontId="3" fillId="0" borderId="0" xfId="4" applyFont="1" applyBorder="1" applyAlignment="1" applyProtection="1">
      <alignment horizontal="right"/>
    </xf>
    <xf numFmtId="0" fontId="4" fillId="4" borderId="0" xfId="4" applyFont="1" applyFill="1" applyBorder="1" applyAlignment="1" applyProtection="1">
      <alignment horizontal="center" vertical="center" wrapText="1"/>
    </xf>
    <xf numFmtId="0" fontId="5" fillId="4" borderId="0" xfId="4" applyFont="1" applyFill="1" applyBorder="1" applyAlignment="1" applyProtection="1">
      <alignment horizontal="center" vertical="center" wrapText="1"/>
    </xf>
    <xf numFmtId="165" fontId="3" fillId="4" borderId="0" xfId="5" applyNumberFormat="1" applyFont="1" applyFill="1" applyBorder="1" applyAlignment="1" applyProtection="1">
      <alignment horizontal="center"/>
    </xf>
    <xf numFmtId="164" fontId="3" fillId="4" borderId="1" xfId="3" applyNumberFormat="1" applyFont="1" applyFill="1" applyBorder="1" applyAlignment="1" applyProtection="1">
      <alignment horizontal="center" vertical="center"/>
    </xf>
    <xf numFmtId="164" fontId="3" fillId="4" borderId="2" xfId="3" applyNumberFormat="1" applyFont="1" applyFill="1" applyBorder="1" applyAlignment="1" applyProtection="1">
      <alignment horizontal="center" vertical="center"/>
    </xf>
    <xf numFmtId="10" fontId="15" fillId="0" borderId="2" xfId="5" applyNumberFormat="1" applyFont="1" applyBorder="1" applyAlignment="1" applyProtection="1">
      <alignment horizontal="center"/>
    </xf>
    <xf numFmtId="0" fontId="3" fillId="0" borderId="2" xfId="4" applyFont="1" applyBorder="1" applyAlignment="1" applyProtection="1">
      <alignment horizontal="center" vertical="center"/>
    </xf>
    <xf numFmtId="40" fontId="16" fillId="0" borderId="2" xfId="4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center" vertical="center"/>
    </xf>
    <xf numFmtId="0" fontId="3" fillId="0" borderId="3" xfId="4" applyFont="1" applyFill="1" applyBorder="1" applyAlignment="1" applyProtection="1">
      <alignment horizontal="center" vertical="center"/>
    </xf>
    <xf numFmtId="0" fontId="2" fillId="0" borderId="0" xfId="4" applyFont="1" applyAlignment="1" applyProtection="1">
      <alignment horizontal="center" vertical="center"/>
    </xf>
    <xf numFmtId="164" fontId="2" fillId="0" borderId="0" xfId="4" applyNumberFormat="1" applyFont="1" applyAlignment="1" applyProtection="1">
      <alignment horizontal="center" vertical="center"/>
    </xf>
    <xf numFmtId="167" fontId="2" fillId="0" borderId="0" xfId="4" applyNumberFormat="1" applyFont="1" applyBorder="1" applyAlignment="1" applyProtection="1">
      <alignment horizontal="center" vertical="center"/>
    </xf>
    <xf numFmtId="15" fontId="2" fillId="2" borderId="4" xfId="4" applyNumberFormat="1" applyFont="1" applyFill="1" applyBorder="1" applyAlignment="1" applyProtection="1">
      <alignment horizontal="center"/>
    </xf>
    <xf numFmtId="38" fontId="2" fillId="2" borderId="0" xfId="4" applyNumberFormat="1" applyFont="1" applyFill="1" applyBorder="1" applyAlignment="1" applyProtection="1">
      <alignment horizontal="center" vertical="center"/>
    </xf>
    <xf numFmtId="10" fontId="15" fillId="2" borderId="0" xfId="5" applyNumberFormat="1" applyFont="1" applyFill="1" applyBorder="1" applyAlignment="1" applyProtection="1">
      <alignment horizontal="center"/>
    </xf>
    <xf numFmtId="40" fontId="2" fillId="2" borderId="0" xfId="4" applyNumberFormat="1" applyFont="1" applyFill="1" applyBorder="1" applyAlignment="1" applyProtection="1">
      <alignment horizontal="center" vertical="center"/>
    </xf>
    <xf numFmtId="38" fontId="2" fillId="2" borderId="8" xfId="4" applyNumberFormat="1" applyFont="1" applyFill="1" applyBorder="1" applyAlignment="1" applyProtection="1">
      <alignment horizontal="center" vertical="center"/>
    </xf>
    <xf numFmtId="0" fontId="2" fillId="4" borderId="0" xfId="4" applyFont="1" applyFill="1" applyBorder="1" applyAlignment="1" applyProtection="1">
      <alignment horizontal="center" vertical="center"/>
    </xf>
    <xf numFmtId="0" fontId="2" fillId="4" borderId="0" xfId="4" applyFont="1" applyFill="1" applyAlignment="1" applyProtection="1">
      <alignment horizontal="center" vertical="center"/>
    </xf>
    <xf numFmtId="0" fontId="2" fillId="0" borderId="0" xfId="4" applyFont="1" applyFill="1" applyAlignment="1" applyProtection="1">
      <alignment horizontal="center" vertical="center"/>
    </xf>
    <xf numFmtId="173" fontId="2" fillId="0" borderId="0" xfId="6" applyFont="1" applyAlignment="1" applyProtection="1">
      <alignment horizontal="center" vertical="center"/>
    </xf>
    <xf numFmtId="15" fontId="2" fillId="2" borderId="7" xfId="4" applyNumberFormat="1" applyFont="1" applyFill="1" applyBorder="1" applyAlignment="1" applyProtection="1">
      <alignment horizontal="center"/>
    </xf>
    <xf numFmtId="38" fontId="2" fillId="2" borderId="0" xfId="4" applyNumberFormat="1" applyFont="1" applyFill="1" applyBorder="1" applyAlignment="1" applyProtection="1">
      <alignment horizontal="center"/>
    </xf>
    <xf numFmtId="10" fontId="2" fillId="2" borderId="0" xfId="5" applyNumberFormat="1" applyFont="1" applyFill="1" applyBorder="1" applyAlignment="1" applyProtection="1">
      <alignment horizontal="center"/>
    </xf>
    <xf numFmtId="168" fontId="2" fillId="2" borderId="0" xfId="6" applyNumberFormat="1" applyFont="1" applyFill="1" applyBorder="1" applyAlignment="1" applyProtection="1">
      <alignment horizontal="center"/>
    </xf>
    <xf numFmtId="40" fontId="2" fillId="2" borderId="0" xfId="4" applyNumberFormat="1" applyFont="1" applyFill="1" applyBorder="1" applyAlignment="1" applyProtection="1">
      <alignment horizontal="center"/>
    </xf>
    <xf numFmtId="38" fontId="2" fillId="2" borderId="8" xfId="4" applyNumberFormat="1" applyFont="1" applyFill="1" applyBorder="1" applyAlignment="1" applyProtection="1">
      <alignment horizontal="center"/>
    </xf>
    <xf numFmtId="169" fontId="4" fillId="4" borderId="0" xfId="4" applyNumberFormat="1" applyFont="1" applyFill="1" applyBorder="1" applyAlignment="1" applyProtection="1">
      <alignment horizontal="center" vertical="center"/>
    </xf>
    <xf numFmtId="169" fontId="2" fillId="4" borderId="0" xfId="4" applyNumberFormat="1" applyFont="1" applyFill="1" applyAlignment="1" applyProtection="1">
      <alignment horizontal="center" vertical="center"/>
    </xf>
    <xf numFmtId="15" fontId="2" fillId="2" borderId="9" xfId="4" applyNumberFormat="1" applyFont="1" applyFill="1" applyBorder="1" applyAlignment="1" applyProtection="1">
      <alignment horizontal="center"/>
    </xf>
    <xf numFmtId="38" fontId="2" fillId="2" borderId="10" xfId="4" applyNumberFormat="1" applyFont="1" applyFill="1" applyBorder="1" applyAlignment="1" applyProtection="1">
      <alignment horizontal="center"/>
    </xf>
    <xf numFmtId="10" fontId="2" fillId="2" borderId="10" xfId="5" applyNumberFormat="1" applyFont="1" applyFill="1" applyBorder="1" applyAlignment="1" applyProtection="1">
      <alignment horizontal="center"/>
    </xf>
    <xf numFmtId="168" fontId="2" fillId="2" borderId="10" xfId="6" applyNumberFormat="1" applyFont="1" applyFill="1" applyBorder="1" applyAlignment="1" applyProtection="1">
      <alignment horizontal="center"/>
    </xf>
    <xf numFmtId="40" fontId="2" fillId="2" borderId="10" xfId="4" applyNumberFormat="1" applyFont="1" applyFill="1" applyBorder="1" applyAlignment="1" applyProtection="1">
      <alignment horizontal="center"/>
    </xf>
    <xf numFmtId="40" fontId="2" fillId="2" borderId="10" xfId="4" applyNumberFormat="1" applyFont="1" applyFill="1" applyBorder="1" applyAlignment="1" applyProtection="1">
      <alignment horizontal="center" vertical="center"/>
    </xf>
    <xf numFmtId="38" fontId="2" fillId="2" borderId="11" xfId="4" applyNumberFormat="1" applyFont="1" applyFill="1" applyBorder="1" applyAlignment="1" applyProtection="1">
      <alignment horizontal="center"/>
    </xf>
    <xf numFmtId="15" fontId="2" fillId="0" borderId="0" xfId="4" applyNumberFormat="1" applyFont="1" applyFill="1" applyBorder="1" applyAlignment="1" applyProtection="1">
      <alignment horizontal="center"/>
    </xf>
    <xf numFmtId="38" fontId="2" fillId="0" borderId="0" xfId="4" applyNumberFormat="1" applyFont="1" applyBorder="1" applyAlignment="1" applyProtection="1">
      <alignment horizontal="center"/>
    </xf>
    <xf numFmtId="168" fontId="2" fillId="0" borderId="0" xfId="6" applyNumberFormat="1" applyFont="1" applyBorder="1" applyAlignment="1" applyProtection="1">
      <alignment horizontal="center"/>
    </xf>
    <xf numFmtId="40" fontId="2" fillId="0" borderId="10" xfId="4" applyNumberFormat="1" applyFont="1" applyBorder="1" applyAlignment="1" applyProtection="1">
      <alignment horizontal="center"/>
    </xf>
    <xf numFmtId="40" fontId="2" fillId="0" borderId="0" xfId="4" applyNumberFormat="1" applyFont="1" applyBorder="1" applyAlignment="1" applyProtection="1">
      <alignment horizontal="center"/>
    </xf>
    <xf numFmtId="38" fontId="2" fillId="0" borderId="10" xfId="4" applyNumberFormat="1" applyFont="1" applyBorder="1" applyAlignment="1" applyProtection="1">
      <alignment horizontal="center"/>
    </xf>
    <xf numFmtId="164" fontId="2" fillId="4" borderId="0" xfId="3" applyNumberFormat="1" applyFont="1" applyFill="1" applyBorder="1" applyAlignment="1" applyProtection="1">
      <alignment horizontal="center"/>
    </xf>
    <xf numFmtId="40" fontId="3" fillId="0" borderId="12" xfId="4" applyNumberFormat="1" applyFont="1" applyBorder="1" applyAlignment="1" applyProtection="1">
      <alignment horizontal="center"/>
    </xf>
    <xf numFmtId="38" fontId="3" fillId="0" borderId="12" xfId="4" applyNumberFormat="1" applyFont="1" applyBorder="1" applyAlignment="1" applyProtection="1">
      <alignment horizontal="center"/>
    </xf>
    <xf numFmtId="169" fontId="2" fillId="4" borderId="0" xfId="4" applyNumberFormat="1" applyFont="1" applyFill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/>
    </xf>
    <xf numFmtId="15" fontId="13" fillId="5" borderId="3" xfId="0" applyNumberFormat="1" applyFont="1" applyFill="1" applyBorder="1" applyAlignment="1" applyProtection="1">
      <alignment horizontal="center"/>
    </xf>
    <xf numFmtId="4" fontId="13" fillId="5" borderId="3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172" fontId="3" fillId="2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8" xfId="0" applyNumberFormat="1" applyFont="1" applyFill="1" applyBorder="1" applyAlignment="1" applyProtection="1">
      <alignment horizontal="center"/>
      <protection locked="0"/>
    </xf>
    <xf numFmtId="0" fontId="10" fillId="5" borderId="1" xfId="4" applyFont="1" applyFill="1" applyBorder="1" applyAlignment="1" applyProtection="1">
      <alignment horizontal="center"/>
    </xf>
    <xf numFmtId="0" fontId="10" fillId="5" borderId="2" xfId="4" applyFont="1" applyFill="1" applyBorder="1" applyAlignment="1" applyProtection="1">
      <alignment horizontal="center"/>
    </xf>
    <xf numFmtId="0" fontId="11" fillId="5" borderId="2" xfId="4" applyFont="1" applyFill="1" applyBorder="1" applyAlignment="1" applyProtection="1"/>
    <xf numFmtId="0" fontId="11" fillId="5" borderId="3" xfId="4" applyFont="1" applyFill="1" applyBorder="1" applyAlignment="1" applyProtection="1"/>
    <xf numFmtId="164" fontId="3" fillId="2" borderId="5" xfId="3" applyNumberFormat="1" applyFont="1" applyFill="1" applyBorder="1" applyAlignment="1" applyProtection="1">
      <alignment horizontal="center"/>
      <protection locked="0"/>
    </xf>
    <xf numFmtId="164" fontId="3" fillId="2" borderId="6" xfId="3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right"/>
    </xf>
    <xf numFmtId="10" fontId="3" fillId="2" borderId="5" xfId="0" applyNumberFormat="1" applyFont="1" applyFill="1" applyBorder="1" applyAlignment="1" applyProtection="1">
      <alignment horizontal="center"/>
    </xf>
    <xf numFmtId="171" fontId="3" fillId="0" borderId="5" xfId="0" applyNumberFormat="1" applyFont="1" applyFill="1" applyBorder="1" applyAlignment="1" applyProtection="1">
      <alignment horizontal="center"/>
      <protection locked="0"/>
    </xf>
    <xf numFmtId="171" fontId="3" fillId="0" borderId="6" xfId="0" applyNumberFormat="1" applyFont="1" applyFill="1" applyBorder="1" applyAlignment="1" applyProtection="1">
      <alignment horizontal="center"/>
      <protection locked="0"/>
    </xf>
    <xf numFmtId="10" fontId="3" fillId="0" borderId="0" xfId="2" applyNumberFormat="1" applyFont="1" applyFill="1" applyBorder="1" applyAlignment="1" applyProtection="1">
      <alignment horizontal="center"/>
      <protection locked="0"/>
    </xf>
    <xf numFmtId="10" fontId="3" fillId="0" borderId="8" xfId="2" applyNumberFormat="1" applyFont="1" applyFill="1" applyBorder="1" applyAlignment="1" applyProtection="1">
      <alignment horizontal="center"/>
      <protection locked="0"/>
    </xf>
    <xf numFmtId="165" fontId="3" fillId="3" borderId="10" xfId="2" applyNumberFormat="1" applyFont="1" applyFill="1" applyBorder="1" applyAlignment="1" applyProtection="1">
      <alignment horizontal="center"/>
      <protection locked="0"/>
    </xf>
    <xf numFmtId="165" fontId="3" fillId="3" borderId="11" xfId="2" applyNumberFormat="1" applyFont="1" applyFill="1" applyBorder="1" applyAlignment="1" applyProtection="1">
      <alignment horizontal="center"/>
      <protection locked="0"/>
    </xf>
    <xf numFmtId="164" fontId="3" fillId="2" borderId="0" xfId="3" applyNumberFormat="1" applyFont="1" applyFill="1" applyBorder="1" applyAlignment="1" applyProtection="1">
      <alignment horizontal="center"/>
      <protection locked="0"/>
    </xf>
    <xf numFmtId="164" fontId="3" fillId="2" borderId="8" xfId="3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</xf>
    <xf numFmtId="166" fontId="3" fillId="3" borderId="0" xfId="0" applyNumberFormat="1" applyFont="1" applyFill="1" applyBorder="1" applyAlignment="1" applyProtection="1">
      <alignment horizontal="center"/>
      <protection locked="0"/>
    </xf>
    <xf numFmtId="166" fontId="3" fillId="3" borderId="8" xfId="0" applyNumberFormat="1" applyFont="1" applyFill="1" applyBorder="1" applyAlignment="1" applyProtection="1">
      <alignment horizontal="center"/>
      <protection locked="0"/>
    </xf>
    <xf numFmtId="164" fontId="3" fillId="2" borderId="0" xfId="3" applyNumberFormat="1" applyFont="1" applyFill="1" applyBorder="1" applyAlignment="1" applyProtection="1">
      <alignment horizontal="center"/>
    </xf>
    <xf numFmtId="164" fontId="3" fillId="2" borderId="8" xfId="3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164" fontId="3" fillId="2" borderId="10" xfId="3" applyNumberFormat="1" applyFont="1" applyFill="1" applyBorder="1" applyAlignment="1" applyProtection="1">
      <alignment horizontal="center"/>
      <protection locked="0"/>
    </xf>
    <xf numFmtId="164" fontId="3" fillId="2" borderId="11" xfId="3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right"/>
    </xf>
    <xf numFmtId="0" fontId="3" fillId="2" borderId="10" xfId="0" applyFont="1" applyFill="1" applyBorder="1" applyAlignment="1" applyProtection="1">
      <alignment horizontal="right"/>
    </xf>
    <xf numFmtId="0" fontId="3" fillId="2" borderId="10" xfId="0" applyFont="1" applyFill="1" applyBorder="1" applyAlignment="1" applyProtection="1">
      <alignment horizontal="center"/>
    </xf>
    <xf numFmtId="10" fontId="3" fillId="2" borderId="0" xfId="0" applyNumberFormat="1" applyFont="1" applyFill="1" applyBorder="1" applyAlignment="1" applyProtection="1">
      <alignment horizontal="center"/>
    </xf>
    <xf numFmtId="10" fontId="3" fillId="2" borderId="8" xfId="0" applyNumberFormat="1" applyFont="1" applyFill="1" applyBorder="1" applyAlignment="1" applyProtection="1">
      <alignment horizontal="center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6" xfId="0" applyFont="1" applyFill="1" applyBorder="1" applyAlignment="1" applyProtection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</xf>
    <xf numFmtId="164" fontId="13" fillId="5" borderId="4" xfId="3" applyNumberFormat="1" applyFont="1" applyFill="1" applyBorder="1" applyAlignment="1" applyProtection="1">
      <alignment horizontal="center" vertical="center" wrapText="1"/>
    </xf>
    <xf numFmtId="164" fontId="13" fillId="5" borderId="9" xfId="3" applyNumberFormat="1" applyFont="1" applyFill="1" applyBorder="1" applyAlignment="1" applyProtection="1">
      <alignment horizontal="center" vertical="center" wrapText="1"/>
    </xf>
    <xf numFmtId="164" fontId="13" fillId="5" borderId="5" xfId="3" applyNumberFormat="1" applyFont="1" applyFill="1" applyBorder="1" applyAlignment="1" applyProtection="1">
      <alignment horizontal="center" vertical="center" wrapText="1"/>
    </xf>
    <xf numFmtId="164" fontId="13" fillId="5" borderId="10" xfId="3" applyNumberFormat="1" applyFont="1" applyFill="1" applyBorder="1" applyAlignment="1" applyProtection="1">
      <alignment horizontal="center" vertical="center" wrapText="1"/>
    </xf>
    <xf numFmtId="0" fontId="13" fillId="5" borderId="5" xfId="4" applyFont="1" applyFill="1" applyBorder="1" applyAlignment="1" applyProtection="1">
      <alignment horizontal="center" vertical="center" wrapText="1"/>
    </xf>
    <xf numFmtId="0" fontId="13" fillId="5" borderId="10" xfId="4" applyFont="1" applyFill="1" applyBorder="1" applyAlignment="1" applyProtection="1">
      <alignment horizontal="center" vertical="center" wrapText="1"/>
    </xf>
    <xf numFmtId="0" fontId="13" fillId="5" borderId="5" xfId="4" applyFont="1" applyFill="1" applyBorder="1" applyAlignment="1" applyProtection="1">
      <alignment horizontal="center" vertical="center"/>
    </xf>
    <xf numFmtId="0" fontId="13" fillId="5" borderId="10" xfId="4" applyFont="1" applyFill="1" applyBorder="1" applyAlignment="1" applyProtection="1">
      <alignment horizontal="center" vertical="center"/>
    </xf>
    <xf numFmtId="0" fontId="13" fillId="5" borderId="6" xfId="4" applyFont="1" applyFill="1" applyBorder="1" applyAlignment="1" applyProtection="1">
      <alignment horizontal="center" vertical="center" wrapText="1"/>
    </xf>
    <xf numFmtId="0" fontId="13" fillId="5" borderId="11" xfId="4" applyFont="1" applyFill="1" applyBorder="1" applyAlignment="1" applyProtection="1">
      <alignment horizontal="center" vertical="center" wrapText="1"/>
    </xf>
    <xf numFmtId="0" fontId="3" fillId="2" borderId="7" xfId="4" applyFont="1" applyFill="1" applyBorder="1" applyAlignment="1" applyProtection="1">
      <alignment horizontal="right"/>
    </xf>
    <xf numFmtId="0" fontId="3" fillId="2" borderId="0" xfId="4" applyFont="1" applyFill="1" applyBorder="1" applyAlignment="1" applyProtection="1">
      <alignment horizontal="right"/>
    </xf>
    <xf numFmtId="2" fontId="12" fillId="0" borderId="0" xfId="4" applyNumberFormat="1" applyFont="1" applyFill="1" applyBorder="1" applyAlignment="1" applyProtection="1">
      <alignment horizontal="center"/>
    </xf>
    <xf numFmtId="2" fontId="12" fillId="0" borderId="8" xfId="4" applyNumberFormat="1" applyFont="1" applyFill="1" applyBorder="1" applyAlignment="1" applyProtection="1">
      <alignment horizontal="center"/>
    </xf>
    <xf numFmtId="166" fontId="3" fillId="6" borderId="0" xfId="4" applyNumberFormat="1" applyFont="1" applyFill="1" applyBorder="1" applyAlignment="1" applyProtection="1">
      <alignment horizontal="center"/>
      <protection locked="0"/>
    </xf>
    <xf numFmtId="166" fontId="3" fillId="6" borderId="8" xfId="4" applyNumberFormat="1" applyFont="1" applyFill="1" applyBorder="1" applyAlignment="1" applyProtection="1">
      <alignment horizontal="center"/>
      <protection locked="0"/>
    </xf>
    <xf numFmtId="0" fontId="3" fillId="2" borderId="9" xfId="4" applyFont="1" applyFill="1" applyBorder="1" applyAlignment="1" applyProtection="1">
      <alignment horizontal="right"/>
    </xf>
    <xf numFmtId="0" fontId="3" fillId="2" borderId="10" xfId="4" applyFont="1" applyFill="1" applyBorder="1" applyAlignment="1" applyProtection="1">
      <alignment horizontal="right"/>
    </xf>
    <xf numFmtId="0" fontId="3" fillId="2" borderId="10" xfId="4" applyFont="1" applyFill="1" applyBorder="1" applyAlignment="1" applyProtection="1">
      <alignment horizontal="center"/>
    </xf>
    <xf numFmtId="0" fontId="3" fillId="2" borderId="11" xfId="4" applyFont="1" applyFill="1" applyBorder="1" applyAlignment="1" applyProtection="1">
      <alignment horizontal="center"/>
    </xf>
    <xf numFmtId="165" fontId="3" fillId="6" borderId="11" xfId="5" applyNumberFormat="1" applyFont="1" applyFill="1" applyBorder="1" applyAlignment="1" applyProtection="1">
      <alignment horizontal="center"/>
      <protection locked="0"/>
    </xf>
    <xf numFmtId="165" fontId="3" fillId="6" borderId="12" xfId="5" applyNumberFormat="1" applyFont="1" applyFill="1" applyBorder="1" applyAlignment="1" applyProtection="1">
      <alignment horizontal="center"/>
      <protection locked="0"/>
    </xf>
    <xf numFmtId="10" fontId="3" fillId="2" borderId="0" xfId="4" applyNumberFormat="1" applyFont="1" applyFill="1" applyBorder="1" applyAlignment="1" applyProtection="1">
      <alignment horizontal="center"/>
    </xf>
    <xf numFmtId="10" fontId="3" fillId="2" borderId="8" xfId="4" applyNumberFormat="1" applyFont="1" applyFill="1" applyBorder="1" applyAlignment="1" applyProtection="1">
      <alignment horizontal="center"/>
    </xf>
    <xf numFmtId="0" fontId="3" fillId="2" borderId="0" xfId="4" applyNumberFormat="1" applyFont="1" applyFill="1" applyBorder="1" applyAlignment="1" applyProtection="1">
      <alignment horizontal="center"/>
    </xf>
    <xf numFmtId="0" fontId="3" fillId="2" borderId="8" xfId="4" applyNumberFormat="1" applyFont="1" applyFill="1" applyBorder="1" applyAlignment="1" applyProtection="1">
      <alignment horizontal="center"/>
    </xf>
    <xf numFmtId="2" fontId="3" fillId="2" borderId="0" xfId="4" applyNumberFormat="1" applyFont="1" applyFill="1" applyBorder="1" applyAlignment="1" applyProtection="1">
      <alignment horizontal="center"/>
    </xf>
    <xf numFmtId="2" fontId="3" fillId="2" borderId="8" xfId="4" applyNumberFormat="1" applyFont="1" applyFill="1" applyBorder="1" applyAlignment="1" applyProtection="1">
      <alignment horizontal="center"/>
    </xf>
    <xf numFmtId="0" fontId="3" fillId="2" borderId="4" xfId="4" applyFont="1" applyFill="1" applyBorder="1" applyAlignment="1" applyProtection="1">
      <alignment horizontal="right"/>
    </xf>
    <xf numFmtId="0" fontId="3" fillId="2" borderId="5" xfId="4" applyFont="1" applyFill="1" applyBorder="1" applyAlignment="1" applyProtection="1">
      <alignment horizontal="right"/>
    </xf>
    <xf numFmtId="10" fontId="3" fillId="2" borderId="5" xfId="4" applyNumberFormat="1" applyFont="1" applyFill="1" applyBorder="1" applyAlignment="1" applyProtection="1">
      <alignment horizontal="center"/>
    </xf>
    <xf numFmtId="10" fontId="3" fillId="2" borderId="6" xfId="4" applyNumberFormat="1" applyFont="1" applyFill="1" applyBorder="1" applyAlignment="1" applyProtection="1">
      <alignment horizontal="center"/>
    </xf>
  </cellXfs>
  <cellStyles count="7">
    <cellStyle name="Millares" xfId="1" builtinId="3"/>
    <cellStyle name="Millares 2" xfId="6"/>
    <cellStyle name="Normal" xfId="0" builtinId="0"/>
    <cellStyle name="Normal 2" xfId="4"/>
    <cellStyle name="Normal_Macro Flujos Última" xfId="3"/>
    <cellStyle name="Porcentaje" xfId="2" builtinId="5"/>
    <cellStyle name="Porcentaje 2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9527</xdr:colOff>
      <xdr:row>26</xdr:row>
      <xdr:rowOff>38100</xdr:rowOff>
    </xdr:from>
    <xdr:to>
      <xdr:col>17</xdr:col>
      <xdr:colOff>28576</xdr:colOff>
      <xdr:row>31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4895852" y="9029700"/>
          <a:ext cx="6191249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11</xdr:col>
      <xdr:colOff>19050</xdr:colOff>
      <xdr:row>2</xdr:row>
      <xdr:rowOff>38101</xdr:rowOff>
    </xdr:from>
    <xdr:to>
      <xdr:col>12</xdr:col>
      <xdr:colOff>676716</xdr:colOff>
      <xdr:row>5</xdr:row>
      <xdr:rowOff>56055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029450" y="323851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66675</xdr:rowOff>
    </xdr:from>
    <xdr:to>
      <xdr:col>14</xdr:col>
      <xdr:colOff>409575</xdr:colOff>
      <xdr:row>6</xdr:row>
      <xdr:rowOff>76200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60" t="5999" r="42175" b="3013"/>
        <a:stretch/>
      </xdr:blipFill>
      <xdr:spPr>
        <a:xfrm>
          <a:off x="4657725" y="66675"/>
          <a:ext cx="89535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35</xdr:row>
      <xdr:rowOff>38100</xdr:rowOff>
    </xdr:from>
    <xdr:to>
      <xdr:col>15</xdr:col>
      <xdr:colOff>28576</xdr:colOff>
      <xdr:row>40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5762625"/>
          <a:ext cx="79533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403411</xdr:colOff>
      <xdr:row>2</xdr:row>
      <xdr:rowOff>47625</xdr:rowOff>
    </xdr:from>
    <xdr:to>
      <xdr:col>10</xdr:col>
      <xdr:colOff>290912</xdr:colOff>
      <xdr:row>5</xdr:row>
      <xdr:rowOff>65579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479986" y="333375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33617</xdr:colOff>
      <xdr:row>0</xdr:row>
      <xdr:rowOff>33617</xdr:rowOff>
    </xdr:from>
    <xdr:to>
      <xdr:col>12</xdr:col>
      <xdr:colOff>66114</xdr:colOff>
      <xdr:row>6</xdr:row>
      <xdr:rowOff>26333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60" t="5999" r="42175" b="3013"/>
        <a:stretch/>
      </xdr:blipFill>
      <xdr:spPr>
        <a:xfrm>
          <a:off x="5502088" y="33617"/>
          <a:ext cx="89535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Y260"/>
  <sheetViews>
    <sheetView topLeftCell="A4" zoomScaleNormal="100" workbookViewId="0">
      <selection activeCell="N20" sqref="N20:N21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3" width="3.140625" style="1" hidden="1" customWidth="1"/>
    <col min="4" max="4" width="2.7109375" style="1" hidden="1" customWidth="1"/>
    <col min="5" max="5" width="18.85546875" style="1" hidden="1" customWidth="1"/>
    <col min="6" max="6" width="8.140625" style="1" hidden="1" customWidth="1"/>
    <col min="7" max="7" width="8.42578125" style="1" hidden="1" customWidth="1"/>
    <col min="8" max="8" width="26.140625" style="1" hidden="1" customWidth="1"/>
    <col min="9" max="9" width="15" style="1" customWidth="1"/>
    <col min="10" max="11" width="8.42578125" style="1" customWidth="1"/>
    <col min="12" max="12" width="10.5703125" style="1" customWidth="1"/>
    <col min="13" max="13" width="11.5703125" style="1" customWidth="1"/>
    <col min="14" max="14" width="11.7109375" style="1" customWidth="1"/>
    <col min="15" max="15" width="12.140625" style="1" customWidth="1"/>
    <col min="16" max="16" width="13.85546875" style="1" customWidth="1"/>
    <col min="17" max="17" width="10.28515625" style="1" customWidth="1"/>
    <col min="18" max="18" width="8.85546875" style="1" customWidth="1"/>
    <col min="19" max="19" width="8.140625" style="1" customWidth="1"/>
    <col min="20" max="20" width="15.28515625" style="18" hidden="1" customWidth="1"/>
    <col min="21" max="21" width="13.28515625" style="18" hidden="1" customWidth="1"/>
    <col min="22" max="23" width="9.5703125" style="1" hidden="1" customWidth="1"/>
    <col min="24" max="24" width="15.85546875" style="1" hidden="1" customWidth="1"/>
    <col min="25" max="25" width="8.28515625" style="1" customWidth="1"/>
    <col min="26" max="26" width="11.42578125" style="1" customWidth="1"/>
    <col min="27" max="16384" width="11.42578125" style="1"/>
  </cols>
  <sheetData>
    <row r="5" spans="6:23" x14ac:dyDescent="0.2">
      <c r="L5" s="19"/>
      <c r="M5" s="19"/>
    </row>
    <row r="8" spans="6:23" ht="15.75" x14ac:dyDescent="0.25">
      <c r="I8" s="140" t="s">
        <v>48</v>
      </c>
      <c r="J8" s="141"/>
      <c r="K8" s="141"/>
      <c r="L8" s="141"/>
      <c r="M8" s="141"/>
      <c r="N8" s="141"/>
      <c r="O8" s="141"/>
      <c r="P8" s="141"/>
      <c r="Q8" s="141"/>
      <c r="R8" s="142"/>
      <c r="S8" s="143"/>
    </row>
    <row r="9" spans="6:23" x14ac:dyDescent="0.2">
      <c r="O9" s="18"/>
    </row>
    <row r="10" spans="6:23" ht="12.75" customHeight="1" x14ac:dyDescent="0.2">
      <c r="I10" s="2" t="s">
        <v>0</v>
      </c>
      <c r="J10" s="144">
        <v>45086</v>
      </c>
      <c r="K10" s="145"/>
      <c r="L10" s="146" t="s">
        <v>1</v>
      </c>
      <c r="M10" s="147"/>
      <c r="N10" s="148">
        <f>XIRR(Q22:Q23,E22:E23)</f>
        <v>-1.9849053025245669E-2</v>
      </c>
      <c r="O10" s="148"/>
      <c r="P10" s="146" t="s">
        <v>32</v>
      </c>
      <c r="Q10" s="147"/>
      <c r="R10" s="149">
        <v>243.18</v>
      </c>
      <c r="S10" s="150"/>
      <c r="T10" s="20"/>
    </row>
    <row r="11" spans="6:23" ht="12.75" customHeight="1" x14ac:dyDescent="0.2">
      <c r="I11" s="3" t="s">
        <v>2</v>
      </c>
      <c r="J11" s="160">
        <f>+E23</f>
        <v>46182</v>
      </c>
      <c r="K11" s="161"/>
      <c r="L11" s="135" t="s">
        <v>3</v>
      </c>
      <c r="M11" s="136"/>
      <c r="N11" s="162">
        <f>+(($N$10+1)^(0.08333)-1)*12</f>
        <v>-2.0031152449251355E-2</v>
      </c>
      <c r="O11" s="162"/>
      <c r="P11" s="135" t="s">
        <v>4</v>
      </c>
      <c r="Q11" s="136"/>
      <c r="R11" s="151">
        <v>0</v>
      </c>
      <c r="S11" s="152"/>
    </row>
    <row r="12" spans="6:23" ht="12.75" customHeight="1" x14ac:dyDescent="0.2">
      <c r="F12" s="21"/>
      <c r="I12" s="3"/>
      <c r="J12" s="168"/>
      <c r="K12" s="169"/>
      <c r="L12" s="135" t="s">
        <v>5</v>
      </c>
      <c r="M12" s="136"/>
      <c r="N12" s="137">
        <f>+(X26/W26)*12</f>
        <v>36.032876712328772</v>
      </c>
      <c r="O12" s="137"/>
      <c r="P12" s="135" t="s">
        <v>33</v>
      </c>
      <c r="Q12" s="136"/>
      <c r="R12" s="138">
        <f>R13*R10*R14</f>
        <v>20661545520</v>
      </c>
      <c r="S12" s="139"/>
      <c r="U12" s="22"/>
      <c r="W12" s="23"/>
    </row>
    <row r="13" spans="6:23" ht="12.75" customHeight="1" x14ac:dyDescent="0.2">
      <c r="I13" s="3"/>
      <c r="J13" s="155"/>
      <c r="K13" s="156"/>
      <c r="L13" s="135" t="s">
        <v>31</v>
      </c>
      <c r="M13" s="136"/>
      <c r="N13" s="157" t="s">
        <v>49</v>
      </c>
      <c r="O13" s="157"/>
      <c r="P13" s="135" t="s">
        <v>27</v>
      </c>
      <c r="Q13" s="136"/>
      <c r="R13" s="158">
        <v>80000000</v>
      </c>
      <c r="S13" s="159"/>
      <c r="U13" s="22"/>
    </row>
    <row r="14" spans="6:23" ht="12.75" customHeight="1" x14ac:dyDescent="0.2">
      <c r="I14" s="4" t="s">
        <v>6</v>
      </c>
      <c r="J14" s="163">
        <f>+J10</f>
        <v>45086</v>
      </c>
      <c r="K14" s="164"/>
      <c r="L14" s="165" t="s">
        <v>7</v>
      </c>
      <c r="M14" s="166"/>
      <c r="N14" s="167">
        <v>36</v>
      </c>
      <c r="O14" s="167"/>
      <c r="P14" s="165" t="s">
        <v>30</v>
      </c>
      <c r="Q14" s="166"/>
      <c r="R14" s="153">
        <v>1.0620499999999999</v>
      </c>
      <c r="S14" s="154"/>
      <c r="U14" s="22"/>
    </row>
    <row r="15" spans="6:23" x14ac:dyDescent="0.2">
      <c r="J15" s="24"/>
      <c r="K15" s="25"/>
      <c r="L15" s="25"/>
      <c r="O15" s="26"/>
      <c r="P15" s="27"/>
      <c r="U15" s="22"/>
    </row>
    <row r="16" spans="6:23" x14ac:dyDescent="0.2">
      <c r="K16" s="71" t="s">
        <v>8</v>
      </c>
      <c r="L16" s="71" t="s">
        <v>29</v>
      </c>
      <c r="M16" s="72" t="s">
        <v>9</v>
      </c>
      <c r="N16" s="72" t="s">
        <v>10</v>
      </c>
      <c r="O16" s="73" t="s">
        <v>11</v>
      </c>
      <c r="P16" s="27"/>
      <c r="U16" s="22"/>
    </row>
    <row r="17" spans="2:25" ht="12.75" customHeight="1" x14ac:dyDescent="0.2">
      <c r="K17" s="74">
        <f>D23</f>
        <v>36</v>
      </c>
      <c r="L17" s="75">
        <f>+E23</f>
        <v>46182</v>
      </c>
      <c r="M17" s="5">
        <f>+$R$13*N23/100</f>
        <v>80000000</v>
      </c>
      <c r="N17" s="5">
        <f>+$R$13*M23/100</f>
        <v>0</v>
      </c>
      <c r="O17" s="6">
        <f>SUM(M17:N17)</f>
        <v>80000000</v>
      </c>
      <c r="P17" s="27"/>
      <c r="R17" s="28"/>
    </row>
    <row r="18" spans="2:25" ht="12.75" customHeight="1" x14ac:dyDescent="0.2">
      <c r="K18" s="7"/>
      <c r="L18" s="133" t="s">
        <v>11</v>
      </c>
      <c r="M18" s="82">
        <f>SUM(M17:M17)</f>
        <v>80000000</v>
      </c>
      <c r="N18" s="82">
        <f>SUM(N17:N17)</f>
        <v>0</v>
      </c>
      <c r="O18" s="134">
        <f>SUM(M18:N18)</f>
        <v>80000000</v>
      </c>
      <c r="P18" s="27"/>
      <c r="T18" s="52"/>
    </row>
    <row r="19" spans="2:25" x14ac:dyDescent="0.2">
      <c r="J19" s="29"/>
      <c r="K19" s="25"/>
      <c r="L19" s="25"/>
      <c r="O19" s="26"/>
      <c r="P19" s="27"/>
    </row>
    <row r="20" spans="2:25" ht="18" customHeight="1" x14ac:dyDescent="0.2">
      <c r="I20" s="176" t="s">
        <v>28</v>
      </c>
      <c r="J20" s="178" t="s">
        <v>12</v>
      </c>
      <c r="K20" s="178" t="s">
        <v>13</v>
      </c>
      <c r="L20" s="178" t="s">
        <v>14</v>
      </c>
      <c r="M20" s="170" t="s">
        <v>10</v>
      </c>
      <c r="N20" s="170" t="s">
        <v>15</v>
      </c>
      <c r="O20" s="170" t="s">
        <v>16</v>
      </c>
      <c r="P20" s="172" t="s">
        <v>17</v>
      </c>
      <c r="Q20" s="174" t="s">
        <v>18</v>
      </c>
      <c r="T20" s="30" t="s">
        <v>19</v>
      </c>
      <c r="U20" s="30" t="s">
        <v>20</v>
      </c>
      <c r="V20" s="30" t="s">
        <v>21</v>
      </c>
      <c r="W20" s="30" t="s">
        <v>22</v>
      </c>
      <c r="X20" s="30" t="s">
        <v>23</v>
      </c>
      <c r="Y20" s="30"/>
    </row>
    <row r="21" spans="2:25" ht="18" customHeight="1" x14ac:dyDescent="0.2">
      <c r="B21" s="46"/>
      <c r="E21" s="1" t="s">
        <v>24</v>
      </c>
      <c r="I21" s="177"/>
      <c r="J21" s="179"/>
      <c r="K21" s="179"/>
      <c r="L21" s="179"/>
      <c r="M21" s="171"/>
      <c r="N21" s="171"/>
      <c r="O21" s="171"/>
      <c r="P21" s="173"/>
      <c r="Q21" s="175"/>
      <c r="T21" s="31"/>
      <c r="U21" s="32">
        <f>+N10</f>
        <v>-1.9849053025245669E-2</v>
      </c>
    </row>
    <row r="22" spans="2:25" x14ac:dyDescent="0.2">
      <c r="B22" s="34"/>
      <c r="D22" s="33"/>
      <c r="E22" s="34">
        <f>+J10</f>
        <v>45086</v>
      </c>
      <c r="F22" s="33"/>
      <c r="G22" s="34">
        <f>+J14</f>
        <v>45086</v>
      </c>
      <c r="H22" s="35">
        <f>+J10</f>
        <v>45086</v>
      </c>
      <c r="I22" s="47">
        <f t="shared" ref="I22:I23" si="0">+H22</f>
        <v>45086</v>
      </c>
      <c r="J22" s="48"/>
      <c r="K22" s="48"/>
      <c r="L22" s="49"/>
      <c r="M22" s="48"/>
      <c r="N22" s="48"/>
      <c r="O22" s="50">
        <v>100</v>
      </c>
      <c r="P22" s="48">
        <f>-R13*(R14)</f>
        <v>-84964000</v>
      </c>
      <c r="Q22" s="51">
        <f>-R13*(R14)</f>
        <v>-84964000</v>
      </c>
      <c r="T22" s="31"/>
      <c r="U22" s="32"/>
    </row>
    <row r="23" spans="2:25" s="33" customFormat="1" ht="12.75" customHeight="1" x14ac:dyDescent="0.2">
      <c r="B23" s="34"/>
      <c r="D23" s="33">
        <f>DATEDIF($E$22,E23,"m")</f>
        <v>36</v>
      </c>
      <c r="E23" s="34">
        <f>EDATE(E22,36)</f>
        <v>46182</v>
      </c>
      <c r="F23" s="36">
        <f t="shared" ref="F23" si="1">+E23-E22</f>
        <v>1096</v>
      </c>
      <c r="G23" s="34">
        <f t="shared" ref="G23" si="2">+I23</f>
        <v>46182</v>
      </c>
      <c r="H23" s="35">
        <f>+H22+F23</f>
        <v>46182</v>
      </c>
      <c r="I23" s="12">
        <f t="shared" si="0"/>
        <v>46182</v>
      </c>
      <c r="J23" s="13">
        <f t="shared" ref="J23" si="3">+H23-H22</f>
        <v>1096</v>
      </c>
      <c r="K23" s="13">
        <f t="shared" ref="K23" si="4">+IF(I23-$J$14&lt;0,0,I23-$J$14)</f>
        <v>1096</v>
      </c>
      <c r="L23" s="14">
        <f>+$R$11</f>
        <v>0</v>
      </c>
      <c r="M23" s="15">
        <f>+L23/365*J23*O22</f>
        <v>0</v>
      </c>
      <c r="N23" s="16">
        <v>100</v>
      </c>
      <c r="O23" s="16">
        <f t="shared" ref="O23" si="5">+O22-N23</f>
        <v>0</v>
      </c>
      <c r="P23" s="16">
        <f t="shared" ref="P23" si="6">+IF(I23&gt;$J$14,M23+N23,0)</f>
        <v>100</v>
      </c>
      <c r="Q23" s="17">
        <f t="shared" ref="Q23" si="7">+P23*$R$13/100</f>
        <v>80000000</v>
      </c>
      <c r="R23" s="1"/>
      <c r="S23" s="1"/>
      <c r="T23" s="37">
        <f t="shared" ref="T23" si="8">K23/365</f>
        <v>3.0027397260273974</v>
      </c>
      <c r="U23" s="37">
        <f t="shared" ref="U23" si="9">1/(1+$N$10)^(K23/365)</f>
        <v>1.0620500002033024</v>
      </c>
      <c r="V23" s="38">
        <f t="shared" ref="V23" si="10">+P23</f>
        <v>100</v>
      </c>
      <c r="W23" s="38">
        <f>+V23*U23</f>
        <v>106.20500002033025</v>
      </c>
      <c r="X23" s="38">
        <f>+W23*T23</f>
        <v>318.9059726637862</v>
      </c>
    </row>
    <row r="24" spans="2:25" s="33" customFormat="1" ht="12.75" customHeight="1" x14ac:dyDescent="0.2">
      <c r="I24" s="39"/>
      <c r="J24" s="9"/>
      <c r="K24" s="9"/>
      <c r="L24" s="8"/>
      <c r="M24" s="10"/>
      <c r="N24" s="16"/>
      <c r="O24" s="11"/>
      <c r="P24" s="11"/>
      <c r="Q24" s="13"/>
      <c r="R24" s="1"/>
      <c r="S24" s="1"/>
    </row>
    <row r="25" spans="2:25" ht="12.75" customHeight="1" x14ac:dyDescent="0.2">
      <c r="I25" s="40"/>
      <c r="J25" s="9"/>
      <c r="K25" s="9"/>
      <c r="L25" s="9"/>
      <c r="M25" s="9"/>
      <c r="N25" s="41">
        <f>SUM(N23:N23)</f>
        <v>100</v>
      </c>
      <c r="O25" s="11"/>
      <c r="P25" s="11"/>
      <c r="Q25" s="42">
        <f>SUM(Q22:Q23)</f>
        <v>-4964000</v>
      </c>
      <c r="T25" s="1"/>
      <c r="U25" s="1"/>
    </row>
    <row r="26" spans="2:25" x14ac:dyDescent="0.2">
      <c r="T26" s="43"/>
      <c r="U26" s="43"/>
      <c r="V26" s="38"/>
      <c r="W26" s="44">
        <f>SUM(W23:W23)</f>
        <v>106.20500002033025</v>
      </c>
      <c r="X26" s="38">
        <f>SUM(X23:X23)</f>
        <v>318.9059726637862</v>
      </c>
    </row>
    <row r="28" spans="2:25" x14ac:dyDescent="0.2">
      <c r="T28" s="1"/>
      <c r="U28" s="1"/>
    </row>
    <row r="29" spans="2:25" x14ac:dyDescent="0.2">
      <c r="T29" s="1"/>
      <c r="U29" s="1"/>
    </row>
    <row r="30" spans="2:25" x14ac:dyDescent="0.2">
      <c r="T30" s="1"/>
      <c r="U30" s="1"/>
    </row>
    <row r="31" spans="2:25" x14ac:dyDescent="0.2">
      <c r="T31" s="1"/>
      <c r="U31" s="1"/>
    </row>
    <row r="32" spans="2:25" ht="9.75" customHeight="1" x14ac:dyDescent="0.2">
      <c r="T32" s="1"/>
      <c r="U32" s="1"/>
    </row>
    <row r="33" spans="10:21" x14ac:dyDescent="0.2">
      <c r="T33" s="1"/>
      <c r="U33" s="1"/>
    </row>
    <row r="34" spans="10:21" x14ac:dyDescent="0.2">
      <c r="T34" s="1"/>
      <c r="U34" s="1"/>
    </row>
    <row r="35" spans="10:21" x14ac:dyDescent="0.2">
      <c r="T35" s="1"/>
      <c r="U35" s="1"/>
    </row>
    <row r="36" spans="10:21" hidden="1" x14ac:dyDescent="0.2">
      <c r="J36" s="45"/>
      <c r="K36" s="45" t="s">
        <v>25</v>
      </c>
      <c r="L36" s="45"/>
      <c r="M36" s="45" t="s">
        <v>26</v>
      </c>
      <c r="T36" s="1"/>
      <c r="U36" s="1"/>
    </row>
    <row r="37" spans="10:21" hidden="1" x14ac:dyDescent="0.2">
      <c r="J37" s="45">
        <v>1</v>
      </c>
      <c r="K37" s="45"/>
      <c r="L37" s="45"/>
      <c r="M37" s="45"/>
      <c r="T37" s="1"/>
      <c r="U37" s="1"/>
    </row>
    <row r="38" spans="10:21" hidden="1" x14ac:dyDescent="0.2">
      <c r="J38" s="45">
        <v>2</v>
      </c>
      <c r="K38" s="45"/>
      <c r="L38" s="45"/>
      <c r="M38" s="45"/>
      <c r="T38" s="1"/>
      <c r="U38" s="1"/>
    </row>
    <row r="39" spans="10:21" hidden="1" x14ac:dyDescent="0.2">
      <c r="J39" s="45">
        <v>3</v>
      </c>
      <c r="K39" s="45">
        <v>1</v>
      </c>
      <c r="L39" s="45"/>
      <c r="M39" s="45"/>
      <c r="T39" s="1"/>
      <c r="U39" s="1"/>
    </row>
    <row r="40" spans="10:21" hidden="1" x14ac:dyDescent="0.2">
      <c r="J40" s="45">
        <v>4</v>
      </c>
      <c r="K40" s="45"/>
      <c r="L40" s="45"/>
      <c r="M40" s="45"/>
      <c r="T40" s="1"/>
      <c r="U40" s="1"/>
    </row>
    <row r="41" spans="10:21" hidden="1" x14ac:dyDescent="0.2">
      <c r="J41" s="45">
        <v>5</v>
      </c>
      <c r="K41" s="45"/>
      <c r="L41" s="45"/>
      <c r="M41" s="45"/>
      <c r="T41" s="1"/>
      <c r="U41" s="1"/>
    </row>
    <row r="42" spans="10:21" hidden="1" x14ac:dyDescent="0.2">
      <c r="J42" s="45">
        <v>6</v>
      </c>
      <c r="K42" s="45">
        <v>2</v>
      </c>
      <c r="L42" s="45">
        <v>1</v>
      </c>
      <c r="M42" s="45"/>
      <c r="T42" s="1"/>
      <c r="U42" s="1"/>
    </row>
    <row r="43" spans="10:21" hidden="1" x14ac:dyDescent="0.2">
      <c r="J43" s="45">
        <v>7</v>
      </c>
      <c r="K43" s="45"/>
      <c r="L43" s="45"/>
      <c r="M43" s="45"/>
      <c r="T43" s="1"/>
      <c r="U43" s="1"/>
    </row>
    <row r="44" spans="10:21" hidden="1" x14ac:dyDescent="0.2">
      <c r="J44" s="45">
        <v>8</v>
      </c>
      <c r="K44" s="45"/>
      <c r="L44" s="45"/>
      <c r="M44" s="45"/>
      <c r="T44" s="1"/>
      <c r="U44" s="1"/>
    </row>
    <row r="45" spans="10:21" hidden="1" x14ac:dyDescent="0.2">
      <c r="J45" s="45">
        <v>9</v>
      </c>
      <c r="K45" s="45">
        <v>3</v>
      </c>
      <c r="L45" s="45"/>
      <c r="M45" s="45"/>
      <c r="T45" s="1"/>
      <c r="U45" s="1"/>
    </row>
    <row r="46" spans="10:21" hidden="1" x14ac:dyDescent="0.2">
      <c r="J46" s="45">
        <v>10</v>
      </c>
      <c r="K46" s="45"/>
      <c r="L46" s="45"/>
      <c r="M46" s="45"/>
      <c r="T46" s="1"/>
      <c r="U46" s="1"/>
    </row>
    <row r="47" spans="10:21" hidden="1" x14ac:dyDescent="0.2">
      <c r="J47" s="45">
        <v>11</v>
      </c>
      <c r="K47" s="45"/>
      <c r="L47" s="45"/>
      <c r="M47" s="45"/>
      <c r="T47" s="1"/>
      <c r="U47" s="1"/>
    </row>
    <row r="48" spans="10:21" hidden="1" x14ac:dyDescent="0.2">
      <c r="J48" s="45">
        <v>12</v>
      </c>
      <c r="K48" s="45">
        <v>4</v>
      </c>
      <c r="L48" s="45">
        <v>2</v>
      </c>
      <c r="M48" s="45"/>
      <c r="T48" s="1"/>
      <c r="U48" s="1"/>
    </row>
    <row r="49" spans="10:21" hidden="1" x14ac:dyDescent="0.2">
      <c r="J49" s="45">
        <v>13</v>
      </c>
      <c r="K49" s="45"/>
      <c r="L49" s="45"/>
      <c r="M49" s="45"/>
      <c r="T49" s="1"/>
      <c r="U49" s="1"/>
    </row>
    <row r="50" spans="10:21" hidden="1" x14ac:dyDescent="0.2">
      <c r="J50" s="45">
        <v>14</v>
      </c>
      <c r="K50" s="45"/>
      <c r="L50" s="45"/>
      <c r="M50" s="45"/>
      <c r="T50" s="1"/>
      <c r="U50" s="1"/>
    </row>
    <row r="51" spans="10:21" hidden="1" x14ac:dyDescent="0.2">
      <c r="J51" s="45">
        <v>15</v>
      </c>
      <c r="K51" s="45">
        <v>5</v>
      </c>
      <c r="L51" s="45"/>
      <c r="M51" s="45"/>
      <c r="T51" s="1"/>
      <c r="U51" s="1"/>
    </row>
    <row r="52" spans="10:21" hidden="1" x14ac:dyDescent="0.2">
      <c r="J52" s="45">
        <v>16</v>
      </c>
      <c r="K52" s="45"/>
      <c r="L52" s="45"/>
      <c r="M52" s="45"/>
      <c r="T52" s="1"/>
      <c r="U52" s="1"/>
    </row>
    <row r="53" spans="10:21" hidden="1" x14ac:dyDescent="0.2">
      <c r="J53" s="45">
        <v>17</v>
      </c>
      <c r="K53" s="45"/>
      <c r="L53" s="45"/>
      <c r="M53" s="45"/>
      <c r="T53" s="1"/>
      <c r="U53" s="1"/>
    </row>
    <row r="54" spans="10:21" hidden="1" x14ac:dyDescent="0.2">
      <c r="J54" s="45">
        <v>18</v>
      </c>
      <c r="K54" s="45">
        <v>6</v>
      </c>
      <c r="L54" s="45">
        <v>3</v>
      </c>
      <c r="M54" s="45"/>
      <c r="T54" s="1"/>
      <c r="U54" s="1"/>
    </row>
    <row r="55" spans="10:21" hidden="1" x14ac:dyDescent="0.2">
      <c r="J55" s="45">
        <v>19</v>
      </c>
      <c r="K55" s="45"/>
      <c r="L55" s="45"/>
      <c r="M55" s="45"/>
      <c r="T55" s="1"/>
      <c r="U55" s="1"/>
    </row>
    <row r="56" spans="10:21" hidden="1" x14ac:dyDescent="0.2">
      <c r="J56" s="45">
        <v>20</v>
      </c>
      <c r="K56" s="45"/>
      <c r="L56" s="45"/>
      <c r="M56" s="45"/>
      <c r="T56" s="1"/>
      <c r="U56" s="1"/>
    </row>
    <row r="57" spans="10:21" hidden="1" x14ac:dyDescent="0.2">
      <c r="J57" s="45">
        <v>21</v>
      </c>
      <c r="K57" s="45">
        <v>7</v>
      </c>
      <c r="L57" s="45"/>
      <c r="M57" s="45"/>
      <c r="T57" s="1"/>
      <c r="U57" s="1"/>
    </row>
    <row r="58" spans="10:21" hidden="1" x14ac:dyDescent="0.2">
      <c r="J58" s="45">
        <v>22</v>
      </c>
      <c r="K58" s="45"/>
      <c r="L58" s="45"/>
      <c r="M58" s="45"/>
      <c r="T58" s="1"/>
      <c r="U58" s="1"/>
    </row>
    <row r="59" spans="10:21" hidden="1" x14ac:dyDescent="0.2">
      <c r="J59" s="45">
        <v>23</v>
      </c>
      <c r="K59" s="45"/>
      <c r="L59" s="45"/>
      <c r="M59" s="45"/>
      <c r="T59" s="1"/>
      <c r="U59" s="1"/>
    </row>
    <row r="60" spans="10:21" hidden="1" x14ac:dyDescent="0.2">
      <c r="J60" s="45">
        <v>24</v>
      </c>
      <c r="K60" s="45">
        <v>8</v>
      </c>
      <c r="L60" s="45">
        <v>4</v>
      </c>
      <c r="M60" s="45"/>
      <c r="T60" s="1"/>
      <c r="U60" s="1"/>
    </row>
    <row r="61" spans="10:21" hidden="1" x14ac:dyDescent="0.2">
      <c r="J61" s="45">
        <v>25</v>
      </c>
      <c r="K61" s="45"/>
      <c r="L61" s="45"/>
      <c r="M61" s="45"/>
      <c r="T61" s="1"/>
      <c r="U61" s="1"/>
    </row>
    <row r="62" spans="10:21" hidden="1" x14ac:dyDescent="0.2">
      <c r="J62" s="45">
        <v>26</v>
      </c>
      <c r="K62" s="45"/>
      <c r="L62" s="45"/>
      <c r="M62" s="45"/>
      <c r="T62" s="1"/>
      <c r="U62" s="1"/>
    </row>
    <row r="63" spans="10:21" hidden="1" x14ac:dyDescent="0.2">
      <c r="J63" s="45">
        <v>27</v>
      </c>
      <c r="K63" s="45">
        <v>9</v>
      </c>
      <c r="L63" s="45"/>
      <c r="M63" s="45"/>
      <c r="T63" s="1"/>
      <c r="U63" s="1"/>
    </row>
    <row r="64" spans="10:21" hidden="1" x14ac:dyDescent="0.2">
      <c r="J64" s="45">
        <v>28</v>
      </c>
      <c r="K64" s="45"/>
      <c r="L64" s="45"/>
      <c r="M64" s="45"/>
      <c r="T64" s="1"/>
      <c r="U64" s="1"/>
    </row>
    <row r="65" spans="10:21" hidden="1" x14ac:dyDescent="0.2">
      <c r="J65" s="45">
        <v>29</v>
      </c>
      <c r="K65" s="45"/>
      <c r="L65" s="45"/>
      <c r="M65" s="45"/>
      <c r="T65" s="1"/>
      <c r="U65" s="1"/>
    </row>
    <row r="66" spans="10:21" hidden="1" x14ac:dyDescent="0.2">
      <c r="J66" s="45">
        <v>30</v>
      </c>
      <c r="K66" s="45">
        <v>10</v>
      </c>
      <c r="L66" s="45">
        <v>5</v>
      </c>
      <c r="M66" s="45"/>
      <c r="T66" s="1"/>
      <c r="U66" s="1"/>
    </row>
    <row r="67" spans="10:21" hidden="1" x14ac:dyDescent="0.2">
      <c r="J67" s="45">
        <v>31</v>
      </c>
      <c r="K67" s="45"/>
      <c r="L67" s="45"/>
      <c r="M67" s="45"/>
      <c r="T67" s="1"/>
      <c r="U67" s="1"/>
    </row>
    <row r="68" spans="10:21" hidden="1" x14ac:dyDescent="0.2">
      <c r="J68" s="45">
        <v>32</v>
      </c>
      <c r="K68" s="45"/>
      <c r="L68" s="45"/>
      <c r="M68" s="45"/>
      <c r="T68" s="1"/>
      <c r="U68" s="1"/>
    </row>
    <row r="69" spans="10:21" hidden="1" x14ac:dyDescent="0.2">
      <c r="J69" s="45">
        <v>33</v>
      </c>
      <c r="K69" s="45">
        <v>11</v>
      </c>
      <c r="L69" s="45"/>
      <c r="M69" s="45"/>
      <c r="T69" s="1"/>
      <c r="U69" s="1"/>
    </row>
    <row r="70" spans="10:21" hidden="1" x14ac:dyDescent="0.2">
      <c r="J70" s="45">
        <v>34</v>
      </c>
      <c r="K70" s="45"/>
      <c r="L70" s="45"/>
      <c r="M70" s="45"/>
      <c r="T70" s="1"/>
      <c r="U70" s="1"/>
    </row>
    <row r="71" spans="10:21" hidden="1" x14ac:dyDescent="0.2">
      <c r="J71" s="45">
        <v>35</v>
      </c>
      <c r="K71" s="45"/>
      <c r="L71" s="45"/>
      <c r="M71" s="45"/>
      <c r="T71" s="1"/>
      <c r="U71" s="1"/>
    </row>
    <row r="72" spans="10:21" hidden="1" x14ac:dyDescent="0.2">
      <c r="J72" s="45">
        <v>36</v>
      </c>
      <c r="K72" s="45">
        <v>12</v>
      </c>
      <c r="L72" s="45">
        <v>6</v>
      </c>
      <c r="M72" s="45">
        <v>1</v>
      </c>
      <c r="T72" s="1"/>
      <c r="U72" s="1"/>
    </row>
    <row r="73" spans="10:21" hidden="1" x14ac:dyDescent="0.2">
      <c r="J73" s="45">
        <v>37</v>
      </c>
      <c r="K73" s="45"/>
      <c r="L73" s="45"/>
      <c r="M73" s="45"/>
      <c r="T73" s="1"/>
      <c r="U73" s="1"/>
    </row>
    <row r="74" spans="10:21" hidden="1" x14ac:dyDescent="0.2">
      <c r="J74" s="45">
        <v>38</v>
      </c>
      <c r="K74" s="45"/>
      <c r="L74" s="45"/>
      <c r="M74" s="45"/>
      <c r="T74" s="1"/>
      <c r="U74" s="1"/>
    </row>
    <row r="75" spans="10:21" hidden="1" x14ac:dyDescent="0.2">
      <c r="J75" s="45">
        <v>39</v>
      </c>
      <c r="K75" s="45">
        <v>13</v>
      </c>
      <c r="L75" s="45"/>
      <c r="M75" s="45"/>
      <c r="T75" s="1"/>
      <c r="U75" s="1"/>
    </row>
    <row r="76" spans="10:21" hidden="1" x14ac:dyDescent="0.2">
      <c r="J76" s="45">
        <v>40</v>
      </c>
      <c r="K76" s="45"/>
      <c r="L76" s="45"/>
      <c r="M76" s="45"/>
      <c r="T76" s="1"/>
      <c r="U76" s="1"/>
    </row>
    <row r="77" spans="10:21" hidden="1" x14ac:dyDescent="0.2">
      <c r="J77" s="45">
        <v>41</v>
      </c>
      <c r="K77" s="45"/>
      <c r="L77" s="45"/>
      <c r="M77" s="45"/>
      <c r="T77" s="1"/>
      <c r="U77" s="1"/>
    </row>
    <row r="78" spans="10:21" hidden="1" x14ac:dyDescent="0.2">
      <c r="J78" s="45">
        <v>42</v>
      </c>
      <c r="K78" s="45">
        <v>14</v>
      </c>
      <c r="L78" s="45">
        <v>7</v>
      </c>
      <c r="M78" s="45">
        <v>2</v>
      </c>
      <c r="T78" s="1"/>
      <c r="U78" s="1"/>
    </row>
    <row r="79" spans="10:21" hidden="1" x14ac:dyDescent="0.2">
      <c r="J79" s="45">
        <v>43</v>
      </c>
      <c r="K79" s="45"/>
      <c r="L79" s="45"/>
      <c r="M79" s="45"/>
      <c r="T79" s="1"/>
      <c r="U79" s="1"/>
    </row>
    <row r="80" spans="10:21" hidden="1" x14ac:dyDescent="0.2">
      <c r="J80" s="45">
        <v>44</v>
      </c>
      <c r="K80" s="45"/>
      <c r="L80" s="45"/>
      <c r="M80" s="45"/>
      <c r="T80" s="1"/>
      <c r="U80" s="1"/>
    </row>
    <row r="81" spans="10:21" hidden="1" x14ac:dyDescent="0.2">
      <c r="J81" s="45">
        <v>45</v>
      </c>
      <c r="K81" s="45">
        <v>15</v>
      </c>
      <c r="L81" s="45"/>
      <c r="M81" s="45"/>
      <c r="T81" s="1"/>
      <c r="U81" s="1"/>
    </row>
    <row r="82" spans="10:21" hidden="1" x14ac:dyDescent="0.2">
      <c r="J82" s="45">
        <v>46</v>
      </c>
      <c r="K82" s="45"/>
      <c r="L82" s="45"/>
      <c r="M82" s="45"/>
      <c r="T82" s="1"/>
      <c r="U82" s="1"/>
    </row>
    <row r="83" spans="10:21" hidden="1" x14ac:dyDescent="0.2">
      <c r="J83" s="45">
        <v>47</v>
      </c>
      <c r="K83" s="45"/>
      <c r="L83" s="45"/>
      <c r="M83" s="45"/>
      <c r="T83" s="1"/>
      <c r="U83" s="1"/>
    </row>
    <row r="84" spans="10:21" hidden="1" x14ac:dyDescent="0.2">
      <c r="J84" s="45">
        <v>48</v>
      </c>
      <c r="K84" s="45">
        <v>16</v>
      </c>
      <c r="L84" s="45">
        <v>8</v>
      </c>
      <c r="M84" s="45">
        <v>3</v>
      </c>
      <c r="T84" s="1"/>
      <c r="U84" s="1"/>
    </row>
    <row r="85" spans="10:21" hidden="1" x14ac:dyDescent="0.2">
      <c r="J85" s="45">
        <v>49</v>
      </c>
      <c r="K85" s="45"/>
      <c r="L85" s="45"/>
      <c r="M85" s="45"/>
      <c r="T85" s="1"/>
      <c r="U85" s="1"/>
    </row>
    <row r="86" spans="10:21" hidden="1" x14ac:dyDescent="0.2">
      <c r="J86" s="45">
        <v>50</v>
      </c>
      <c r="K86" s="45"/>
      <c r="L86" s="45"/>
      <c r="M86" s="45"/>
      <c r="T86" s="1"/>
      <c r="U86" s="1"/>
    </row>
    <row r="87" spans="10:21" hidden="1" x14ac:dyDescent="0.2">
      <c r="J87" s="45">
        <v>51</v>
      </c>
      <c r="K87" s="45">
        <v>17</v>
      </c>
      <c r="L87" s="45"/>
      <c r="M87" s="45"/>
      <c r="T87" s="1"/>
      <c r="U87" s="1"/>
    </row>
    <row r="88" spans="10:21" hidden="1" x14ac:dyDescent="0.2">
      <c r="J88" s="45">
        <v>52</v>
      </c>
      <c r="K88" s="45"/>
      <c r="L88" s="45"/>
      <c r="M88" s="45"/>
      <c r="T88" s="1"/>
      <c r="U88" s="1"/>
    </row>
    <row r="89" spans="10:21" hidden="1" x14ac:dyDescent="0.2">
      <c r="J89" s="45">
        <v>53</v>
      </c>
      <c r="K89" s="45"/>
      <c r="L89" s="45"/>
      <c r="M89" s="45"/>
      <c r="T89" s="1"/>
      <c r="U89" s="1"/>
    </row>
    <row r="90" spans="10:21" hidden="1" x14ac:dyDescent="0.2">
      <c r="J90" s="45">
        <v>54</v>
      </c>
      <c r="K90" s="45">
        <v>18</v>
      </c>
      <c r="L90" s="45">
        <v>9</v>
      </c>
      <c r="M90" s="45">
        <v>4</v>
      </c>
      <c r="T90" s="1"/>
      <c r="U90" s="1"/>
    </row>
    <row r="91" spans="10:21" hidden="1" x14ac:dyDescent="0.2">
      <c r="J91" s="45">
        <v>55</v>
      </c>
      <c r="K91" s="45"/>
      <c r="L91" s="45"/>
      <c r="M91" s="45"/>
      <c r="T91" s="1"/>
      <c r="U91" s="1"/>
    </row>
    <row r="92" spans="10:21" hidden="1" x14ac:dyDescent="0.2">
      <c r="J92" s="45">
        <v>56</v>
      </c>
      <c r="K92" s="45"/>
      <c r="L92" s="45"/>
      <c r="M92" s="45"/>
      <c r="T92" s="1"/>
      <c r="U92" s="1"/>
    </row>
    <row r="93" spans="10:21" hidden="1" x14ac:dyDescent="0.2">
      <c r="J93" s="45">
        <v>57</v>
      </c>
      <c r="K93" s="45">
        <v>19</v>
      </c>
      <c r="L93" s="45"/>
      <c r="M93" s="45"/>
      <c r="T93" s="1"/>
      <c r="U93" s="1"/>
    </row>
    <row r="94" spans="10:21" hidden="1" x14ac:dyDescent="0.2">
      <c r="J94" s="45">
        <v>58</v>
      </c>
      <c r="K94" s="45"/>
      <c r="L94" s="45"/>
      <c r="M94" s="45"/>
      <c r="T94" s="1"/>
      <c r="U94" s="1"/>
    </row>
    <row r="95" spans="10:21" hidden="1" x14ac:dyDescent="0.2">
      <c r="J95" s="45">
        <v>59</v>
      </c>
      <c r="K95" s="45"/>
      <c r="L95" s="45"/>
      <c r="M95" s="45"/>
      <c r="T95" s="1"/>
      <c r="U95" s="1"/>
    </row>
    <row r="96" spans="10:21" hidden="1" x14ac:dyDescent="0.2">
      <c r="J96" s="45">
        <v>60</v>
      </c>
      <c r="K96" s="45">
        <v>20</v>
      </c>
      <c r="L96" s="45">
        <v>10</v>
      </c>
      <c r="M96" s="45">
        <v>5</v>
      </c>
      <c r="T96" s="1"/>
      <c r="U96" s="1"/>
    </row>
    <row r="97" spans="20:21" hidden="1" x14ac:dyDescent="0.2">
      <c r="T97" s="1"/>
      <c r="U97" s="1"/>
    </row>
    <row r="98" spans="20:21" hidden="1" x14ac:dyDescent="0.2">
      <c r="T98" s="1"/>
      <c r="U98" s="1"/>
    </row>
    <row r="99" spans="20:21" x14ac:dyDescent="0.2">
      <c r="T99" s="1"/>
      <c r="U99" s="1"/>
    </row>
    <row r="100" spans="20:21" x14ac:dyDescent="0.2">
      <c r="T100" s="1"/>
      <c r="U100" s="1"/>
    </row>
    <row r="101" spans="20:21" x14ac:dyDescent="0.2">
      <c r="T101" s="1"/>
      <c r="U101" s="1"/>
    </row>
    <row r="102" spans="20:21" x14ac:dyDescent="0.2">
      <c r="T102" s="1"/>
      <c r="U102" s="1"/>
    </row>
    <row r="103" spans="20:21" x14ac:dyDescent="0.2">
      <c r="T103" s="1"/>
      <c r="U103" s="1"/>
    </row>
    <row r="104" spans="20:21" x14ac:dyDescent="0.2">
      <c r="T104" s="1"/>
      <c r="U104" s="1"/>
    </row>
    <row r="105" spans="20:21" x14ac:dyDescent="0.2">
      <c r="T105" s="1"/>
      <c r="U105" s="1"/>
    </row>
    <row r="106" spans="20:21" x14ac:dyDescent="0.2">
      <c r="T106" s="1"/>
      <c r="U106" s="1"/>
    </row>
    <row r="107" spans="20:21" x14ac:dyDescent="0.2">
      <c r="T107" s="1"/>
      <c r="U107" s="1"/>
    </row>
    <row r="108" spans="20:21" x14ac:dyDescent="0.2">
      <c r="T108" s="1"/>
      <c r="U108" s="1"/>
    </row>
    <row r="109" spans="20:21" x14ac:dyDescent="0.2">
      <c r="T109" s="1"/>
      <c r="U109" s="1"/>
    </row>
    <row r="110" spans="20:21" x14ac:dyDescent="0.2">
      <c r="T110" s="1"/>
      <c r="U110" s="1"/>
    </row>
    <row r="111" spans="20:21" x14ac:dyDescent="0.2">
      <c r="T111" s="1"/>
      <c r="U111" s="1"/>
    </row>
    <row r="112" spans="20:21" x14ac:dyDescent="0.2">
      <c r="T112" s="1"/>
      <c r="U112" s="1"/>
    </row>
    <row r="113" spans="20:21" x14ac:dyDescent="0.2">
      <c r="T113" s="1"/>
      <c r="U113" s="1"/>
    </row>
    <row r="114" spans="20:21" x14ac:dyDescent="0.2">
      <c r="T114" s="1"/>
      <c r="U114" s="1"/>
    </row>
    <row r="115" spans="20:21" x14ac:dyDescent="0.2">
      <c r="T115" s="1"/>
      <c r="U115" s="1"/>
    </row>
    <row r="116" spans="20:21" x14ac:dyDescent="0.2">
      <c r="T116" s="1"/>
      <c r="U116" s="1"/>
    </row>
    <row r="117" spans="20:21" x14ac:dyDescent="0.2">
      <c r="T117" s="1"/>
      <c r="U117" s="1"/>
    </row>
    <row r="118" spans="20:21" x14ac:dyDescent="0.2">
      <c r="T118" s="1"/>
      <c r="U118" s="1"/>
    </row>
    <row r="119" spans="20:21" x14ac:dyDescent="0.2">
      <c r="T119" s="1"/>
      <c r="U119" s="1"/>
    </row>
    <row r="120" spans="20:21" x14ac:dyDescent="0.2">
      <c r="T120" s="1"/>
      <c r="U120" s="1"/>
    </row>
    <row r="121" spans="20:21" x14ac:dyDescent="0.2">
      <c r="T121" s="1"/>
      <c r="U121" s="1"/>
    </row>
    <row r="122" spans="20:21" x14ac:dyDescent="0.2">
      <c r="T122" s="1"/>
      <c r="U122" s="1"/>
    </row>
    <row r="123" spans="20:21" x14ac:dyDescent="0.2">
      <c r="T123" s="1"/>
      <c r="U123" s="1"/>
    </row>
    <row r="124" spans="20:21" x14ac:dyDescent="0.2">
      <c r="T124" s="1"/>
      <c r="U124" s="1"/>
    </row>
    <row r="125" spans="20:21" x14ac:dyDescent="0.2">
      <c r="T125" s="1"/>
      <c r="U125" s="1"/>
    </row>
    <row r="126" spans="20:21" x14ac:dyDescent="0.2">
      <c r="T126" s="1"/>
      <c r="U126" s="1"/>
    </row>
    <row r="127" spans="20:21" x14ac:dyDescent="0.2">
      <c r="T127" s="1"/>
      <c r="U127" s="1"/>
    </row>
    <row r="128" spans="20:21" x14ac:dyDescent="0.2">
      <c r="T128" s="1"/>
      <c r="U128" s="1"/>
    </row>
    <row r="129" spans="20:21" x14ac:dyDescent="0.2">
      <c r="T129" s="1"/>
      <c r="U129" s="1"/>
    </row>
    <row r="130" spans="20:21" x14ac:dyDescent="0.2">
      <c r="T130" s="1"/>
      <c r="U130" s="1"/>
    </row>
    <row r="131" spans="20:21" x14ac:dyDescent="0.2">
      <c r="T131" s="1"/>
      <c r="U131" s="1"/>
    </row>
    <row r="132" spans="20:21" x14ac:dyDescent="0.2">
      <c r="T132" s="1"/>
      <c r="U132" s="1"/>
    </row>
    <row r="133" spans="20:21" x14ac:dyDescent="0.2">
      <c r="T133" s="1"/>
      <c r="U133" s="1"/>
    </row>
    <row r="134" spans="20:21" x14ac:dyDescent="0.2">
      <c r="T134" s="1"/>
      <c r="U134" s="1"/>
    </row>
    <row r="135" spans="20:21" x14ac:dyDescent="0.2">
      <c r="T135" s="1"/>
      <c r="U135" s="1"/>
    </row>
    <row r="136" spans="20:21" x14ac:dyDescent="0.2">
      <c r="T136" s="1"/>
      <c r="U136" s="1"/>
    </row>
    <row r="137" spans="20:21" x14ac:dyDescent="0.2">
      <c r="T137" s="1"/>
      <c r="U137" s="1"/>
    </row>
    <row r="138" spans="20:21" x14ac:dyDescent="0.2">
      <c r="T138" s="1"/>
      <c r="U138" s="1"/>
    </row>
    <row r="139" spans="20:21" x14ac:dyDescent="0.2">
      <c r="T139" s="1"/>
      <c r="U139" s="1"/>
    </row>
    <row r="140" spans="20:21" x14ac:dyDescent="0.2">
      <c r="T140" s="1"/>
      <c r="U140" s="1"/>
    </row>
    <row r="141" spans="20:21" x14ac:dyDescent="0.2">
      <c r="T141" s="1"/>
      <c r="U141" s="1"/>
    </row>
    <row r="142" spans="20:21" x14ac:dyDescent="0.2">
      <c r="T142" s="1"/>
      <c r="U142" s="1"/>
    </row>
    <row r="143" spans="20:21" x14ac:dyDescent="0.2">
      <c r="T143" s="1"/>
      <c r="U143" s="1"/>
    </row>
    <row r="144" spans="20:21" x14ac:dyDescent="0.2">
      <c r="T144" s="1"/>
      <c r="U144" s="1"/>
    </row>
    <row r="145" spans="20:21" x14ac:dyDescent="0.2">
      <c r="T145" s="1"/>
      <c r="U145" s="1"/>
    </row>
    <row r="146" spans="20:21" x14ac:dyDescent="0.2">
      <c r="T146" s="1"/>
      <c r="U146" s="1"/>
    </row>
    <row r="147" spans="20:21" x14ac:dyDescent="0.2">
      <c r="T147" s="1"/>
      <c r="U147" s="1"/>
    </row>
    <row r="148" spans="20:21" x14ac:dyDescent="0.2">
      <c r="T148" s="1"/>
      <c r="U148" s="1"/>
    </row>
    <row r="149" spans="20:21" x14ac:dyDescent="0.2">
      <c r="T149" s="1"/>
      <c r="U149" s="1"/>
    </row>
    <row r="150" spans="20:21" x14ac:dyDescent="0.2">
      <c r="T150" s="1"/>
      <c r="U150" s="1"/>
    </row>
    <row r="151" spans="20:21" x14ac:dyDescent="0.2">
      <c r="T151" s="1"/>
      <c r="U151" s="1"/>
    </row>
    <row r="152" spans="20:21" x14ac:dyDescent="0.2">
      <c r="T152" s="1"/>
      <c r="U152" s="1"/>
    </row>
    <row r="153" spans="20:21" x14ac:dyDescent="0.2">
      <c r="T153" s="1"/>
      <c r="U153" s="1"/>
    </row>
    <row r="154" spans="20:21" x14ac:dyDescent="0.2">
      <c r="T154" s="1"/>
      <c r="U154" s="1"/>
    </row>
    <row r="155" spans="20:21" x14ac:dyDescent="0.2">
      <c r="T155" s="1"/>
      <c r="U155" s="1"/>
    </row>
    <row r="156" spans="20:21" x14ac:dyDescent="0.2">
      <c r="T156" s="1"/>
      <c r="U156" s="1"/>
    </row>
    <row r="157" spans="20:21" x14ac:dyDescent="0.2">
      <c r="T157" s="1"/>
      <c r="U157" s="1"/>
    </row>
    <row r="158" spans="20:21" x14ac:dyDescent="0.2">
      <c r="T158" s="1"/>
      <c r="U158" s="1"/>
    </row>
    <row r="159" spans="20:21" x14ac:dyDescent="0.2">
      <c r="T159" s="1"/>
      <c r="U159" s="1"/>
    </row>
    <row r="160" spans="20:21" x14ac:dyDescent="0.2">
      <c r="T160" s="1"/>
      <c r="U160" s="1"/>
    </row>
    <row r="161" spans="20:21" x14ac:dyDescent="0.2">
      <c r="T161" s="1"/>
      <c r="U161" s="1"/>
    </row>
    <row r="162" spans="20:21" x14ac:dyDescent="0.2">
      <c r="T162" s="1"/>
      <c r="U162" s="1"/>
    </row>
    <row r="163" spans="20:21" x14ac:dyDescent="0.2">
      <c r="T163" s="1"/>
      <c r="U163" s="1"/>
    </row>
    <row r="164" spans="20:21" x14ac:dyDescent="0.2">
      <c r="T164" s="1"/>
      <c r="U164" s="1"/>
    </row>
    <row r="165" spans="20:21" x14ac:dyDescent="0.2">
      <c r="T165" s="1"/>
      <c r="U165" s="1"/>
    </row>
    <row r="166" spans="20:21" x14ac:dyDescent="0.2">
      <c r="T166" s="1"/>
      <c r="U166" s="1"/>
    </row>
    <row r="167" spans="20:21" x14ac:dyDescent="0.2">
      <c r="T167" s="1"/>
      <c r="U167" s="1"/>
    </row>
    <row r="168" spans="20:21" x14ac:dyDescent="0.2">
      <c r="T168" s="1"/>
      <c r="U168" s="1"/>
    </row>
    <row r="169" spans="20:21" x14ac:dyDescent="0.2">
      <c r="T169" s="1"/>
      <c r="U169" s="1"/>
    </row>
    <row r="170" spans="20:21" x14ac:dyDescent="0.2">
      <c r="T170" s="1"/>
      <c r="U170" s="1"/>
    </row>
    <row r="171" spans="20:21" x14ac:dyDescent="0.2">
      <c r="T171" s="1"/>
      <c r="U171" s="1"/>
    </row>
    <row r="172" spans="20:21" x14ac:dyDescent="0.2">
      <c r="T172" s="1"/>
      <c r="U172" s="1"/>
    </row>
    <row r="173" spans="20:21" x14ac:dyDescent="0.2">
      <c r="T173" s="1"/>
      <c r="U173" s="1"/>
    </row>
    <row r="174" spans="20:21" x14ac:dyDescent="0.2">
      <c r="T174" s="1"/>
      <c r="U174" s="1"/>
    </row>
    <row r="175" spans="20:21" x14ac:dyDescent="0.2">
      <c r="T175" s="1"/>
      <c r="U175" s="1"/>
    </row>
    <row r="176" spans="20:21" x14ac:dyDescent="0.2">
      <c r="T176" s="1"/>
      <c r="U176" s="1"/>
    </row>
    <row r="177" spans="20:21" x14ac:dyDescent="0.2">
      <c r="T177" s="1"/>
      <c r="U177" s="1"/>
    </row>
    <row r="178" spans="20:21" x14ac:dyDescent="0.2">
      <c r="T178" s="1"/>
      <c r="U178" s="1"/>
    </row>
    <row r="179" spans="20:21" x14ac:dyDescent="0.2">
      <c r="T179" s="1"/>
      <c r="U179" s="1"/>
    </row>
    <row r="180" spans="20:21" x14ac:dyDescent="0.2">
      <c r="T180" s="1"/>
      <c r="U180" s="1"/>
    </row>
    <row r="181" spans="20:21" x14ac:dyDescent="0.2">
      <c r="T181" s="1"/>
      <c r="U181" s="1"/>
    </row>
    <row r="182" spans="20:21" x14ac:dyDescent="0.2">
      <c r="T182" s="1"/>
      <c r="U182" s="1"/>
    </row>
    <row r="183" spans="20:21" x14ac:dyDescent="0.2">
      <c r="T183" s="1"/>
      <c r="U183" s="1"/>
    </row>
    <row r="184" spans="20:21" x14ac:dyDescent="0.2">
      <c r="T184" s="1"/>
      <c r="U184" s="1"/>
    </row>
    <row r="185" spans="20:21" x14ac:dyDescent="0.2">
      <c r="T185" s="1"/>
      <c r="U185" s="1"/>
    </row>
    <row r="186" spans="20:21" x14ac:dyDescent="0.2">
      <c r="T186" s="1"/>
      <c r="U186" s="1"/>
    </row>
    <row r="187" spans="20:21" x14ac:dyDescent="0.2">
      <c r="T187" s="1"/>
      <c r="U187" s="1"/>
    </row>
    <row r="188" spans="20:21" x14ac:dyDescent="0.2">
      <c r="T188" s="1"/>
      <c r="U188" s="1"/>
    </row>
    <row r="189" spans="20:21" x14ac:dyDescent="0.2">
      <c r="T189" s="1"/>
      <c r="U189" s="1"/>
    </row>
    <row r="190" spans="20:21" x14ac:dyDescent="0.2">
      <c r="T190" s="1"/>
      <c r="U190" s="1"/>
    </row>
    <row r="191" spans="20:21" x14ac:dyDescent="0.2">
      <c r="T191" s="1"/>
      <c r="U191" s="1"/>
    </row>
    <row r="192" spans="20:21" x14ac:dyDescent="0.2">
      <c r="T192" s="1"/>
      <c r="U192" s="1"/>
    </row>
    <row r="193" spans="20:21" x14ac:dyDescent="0.2">
      <c r="T193" s="1"/>
      <c r="U193" s="1"/>
    </row>
    <row r="194" spans="20:21" x14ac:dyDescent="0.2">
      <c r="T194" s="1"/>
      <c r="U194" s="1"/>
    </row>
    <row r="195" spans="20:21" x14ac:dyDescent="0.2">
      <c r="T195" s="1"/>
      <c r="U195" s="1"/>
    </row>
    <row r="196" spans="20:21" x14ac:dyDescent="0.2">
      <c r="T196" s="1"/>
      <c r="U196" s="1"/>
    </row>
    <row r="197" spans="20:21" x14ac:dyDescent="0.2">
      <c r="T197" s="1"/>
      <c r="U197" s="1"/>
    </row>
    <row r="198" spans="20:21" x14ac:dyDescent="0.2">
      <c r="T198" s="1"/>
      <c r="U198" s="1"/>
    </row>
    <row r="199" spans="20:21" x14ac:dyDescent="0.2">
      <c r="T199" s="1"/>
      <c r="U199" s="1"/>
    </row>
    <row r="200" spans="20:21" x14ac:dyDescent="0.2">
      <c r="T200" s="1"/>
      <c r="U200" s="1"/>
    </row>
    <row r="201" spans="20:21" x14ac:dyDescent="0.2">
      <c r="T201" s="1"/>
      <c r="U201" s="1"/>
    </row>
    <row r="202" spans="20:21" x14ac:dyDescent="0.2">
      <c r="T202" s="1"/>
      <c r="U202" s="1"/>
    </row>
    <row r="203" spans="20:21" x14ac:dyDescent="0.2">
      <c r="T203" s="1"/>
      <c r="U203" s="1"/>
    </row>
    <row r="204" spans="20:21" x14ac:dyDescent="0.2">
      <c r="T204" s="1"/>
      <c r="U204" s="1"/>
    </row>
    <row r="205" spans="20:21" x14ac:dyDescent="0.2">
      <c r="T205" s="1"/>
      <c r="U205" s="1"/>
    </row>
    <row r="206" spans="20:21" x14ac:dyDescent="0.2">
      <c r="T206" s="1"/>
      <c r="U206" s="1"/>
    </row>
    <row r="207" spans="20:21" x14ac:dyDescent="0.2">
      <c r="T207" s="1"/>
      <c r="U207" s="1"/>
    </row>
    <row r="208" spans="20:21" x14ac:dyDescent="0.2">
      <c r="T208" s="1"/>
      <c r="U208" s="1"/>
    </row>
    <row r="209" spans="20:21" x14ac:dyDescent="0.2">
      <c r="T209" s="1"/>
      <c r="U209" s="1"/>
    </row>
    <row r="210" spans="20:21" x14ac:dyDescent="0.2">
      <c r="T210" s="1"/>
      <c r="U210" s="1"/>
    </row>
    <row r="211" spans="20:21" x14ac:dyDescent="0.2">
      <c r="T211" s="1"/>
      <c r="U211" s="1"/>
    </row>
    <row r="212" spans="20:21" x14ac:dyDescent="0.2">
      <c r="T212" s="1"/>
      <c r="U212" s="1"/>
    </row>
    <row r="213" spans="20:21" x14ac:dyDescent="0.2">
      <c r="T213" s="1"/>
      <c r="U213" s="1"/>
    </row>
    <row r="214" spans="20:21" x14ac:dyDescent="0.2">
      <c r="T214" s="1"/>
      <c r="U214" s="1"/>
    </row>
    <row r="215" spans="20:21" x14ac:dyDescent="0.2">
      <c r="T215" s="1"/>
      <c r="U215" s="1"/>
    </row>
    <row r="216" spans="20:21" x14ac:dyDescent="0.2">
      <c r="T216" s="1"/>
      <c r="U216" s="1"/>
    </row>
    <row r="217" spans="20:21" x14ac:dyDescent="0.2">
      <c r="T217" s="1"/>
      <c r="U217" s="1"/>
    </row>
    <row r="218" spans="20:21" x14ac:dyDescent="0.2">
      <c r="T218" s="1"/>
      <c r="U218" s="1"/>
    </row>
    <row r="219" spans="20:21" x14ac:dyDescent="0.2">
      <c r="T219" s="1"/>
      <c r="U219" s="1"/>
    </row>
    <row r="220" spans="20:21" x14ac:dyDescent="0.2">
      <c r="T220" s="1"/>
      <c r="U220" s="1"/>
    </row>
    <row r="221" spans="20:21" x14ac:dyDescent="0.2">
      <c r="T221" s="1"/>
      <c r="U221" s="1"/>
    </row>
    <row r="222" spans="20:21" x14ac:dyDescent="0.2">
      <c r="T222" s="1"/>
      <c r="U222" s="1"/>
    </row>
    <row r="223" spans="20:21" x14ac:dyDescent="0.2">
      <c r="T223" s="1"/>
      <c r="U223" s="1"/>
    </row>
    <row r="224" spans="20:21" x14ac:dyDescent="0.2">
      <c r="T224" s="1"/>
      <c r="U224" s="1"/>
    </row>
    <row r="225" spans="20:21" x14ac:dyDescent="0.2">
      <c r="T225" s="1"/>
      <c r="U225" s="1"/>
    </row>
    <row r="226" spans="20:21" x14ac:dyDescent="0.2">
      <c r="T226" s="1"/>
      <c r="U226" s="1"/>
    </row>
    <row r="227" spans="20:21" x14ac:dyDescent="0.2">
      <c r="T227" s="1"/>
      <c r="U227" s="1"/>
    </row>
    <row r="228" spans="20:21" x14ac:dyDescent="0.2">
      <c r="T228" s="1"/>
      <c r="U228" s="1"/>
    </row>
    <row r="229" spans="20:21" x14ac:dyDescent="0.2">
      <c r="T229" s="1"/>
      <c r="U229" s="1"/>
    </row>
    <row r="230" spans="20:21" x14ac:dyDescent="0.2">
      <c r="T230" s="1"/>
      <c r="U230" s="1"/>
    </row>
    <row r="231" spans="20:21" x14ac:dyDescent="0.2">
      <c r="T231" s="1"/>
      <c r="U231" s="1"/>
    </row>
    <row r="232" spans="20:21" x14ac:dyDescent="0.2">
      <c r="T232" s="1"/>
      <c r="U232" s="1"/>
    </row>
    <row r="233" spans="20:21" x14ac:dyDescent="0.2">
      <c r="T233" s="1"/>
      <c r="U233" s="1"/>
    </row>
    <row r="234" spans="20:21" x14ac:dyDescent="0.2">
      <c r="T234" s="1"/>
      <c r="U234" s="1"/>
    </row>
    <row r="235" spans="20:21" x14ac:dyDescent="0.2">
      <c r="T235" s="1"/>
      <c r="U235" s="1"/>
    </row>
    <row r="236" spans="20:21" x14ac:dyDescent="0.2">
      <c r="T236" s="1"/>
      <c r="U236" s="1"/>
    </row>
    <row r="237" spans="20:21" x14ac:dyDescent="0.2">
      <c r="T237" s="1"/>
      <c r="U237" s="1"/>
    </row>
    <row r="238" spans="20:21" x14ac:dyDescent="0.2">
      <c r="T238" s="1"/>
      <c r="U238" s="1"/>
    </row>
    <row r="239" spans="20:21" x14ac:dyDescent="0.2">
      <c r="T239" s="1"/>
      <c r="U239" s="1"/>
    </row>
    <row r="240" spans="20:21" x14ac:dyDescent="0.2">
      <c r="T240" s="1"/>
      <c r="U240" s="1"/>
    </row>
    <row r="241" spans="20:21" x14ac:dyDescent="0.2">
      <c r="T241" s="1"/>
      <c r="U241" s="1"/>
    </row>
    <row r="242" spans="20:21" x14ac:dyDescent="0.2">
      <c r="T242" s="1"/>
      <c r="U242" s="1"/>
    </row>
    <row r="243" spans="20:21" x14ac:dyDescent="0.2">
      <c r="T243" s="1"/>
      <c r="U243" s="1"/>
    </row>
    <row r="244" spans="20:21" x14ac:dyDescent="0.2">
      <c r="T244" s="1"/>
      <c r="U244" s="1"/>
    </row>
    <row r="245" spans="20:21" x14ac:dyDescent="0.2">
      <c r="T245" s="1"/>
      <c r="U245" s="1"/>
    </row>
    <row r="246" spans="20:21" x14ac:dyDescent="0.2">
      <c r="T246" s="1"/>
      <c r="U246" s="1"/>
    </row>
    <row r="247" spans="20:21" x14ac:dyDescent="0.2">
      <c r="T247" s="1"/>
      <c r="U247" s="1"/>
    </row>
    <row r="248" spans="20:21" x14ac:dyDescent="0.2">
      <c r="T248" s="1"/>
      <c r="U248" s="1"/>
    </row>
    <row r="249" spans="20:21" x14ac:dyDescent="0.2">
      <c r="T249" s="1"/>
      <c r="U249" s="1"/>
    </row>
    <row r="250" spans="20:21" x14ac:dyDescent="0.2">
      <c r="T250" s="1"/>
      <c r="U250" s="1"/>
    </row>
    <row r="251" spans="20:21" x14ac:dyDescent="0.2">
      <c r="T251" s="1"/>
      <c r="U251" s="1"/>
    </row>
    <row r="252" spans="20:21" x14ac:dyDescent="0.2">
      <c r="T252" s="1"/>
      <c r="U252" s="1"/>
    </row>
    <row r="253" spans="20:21" x14ac:dyDescent="0.2">
      <c r="T253" s="1"/>
      <c r="U253" s="1"/>
    </row>
    <row r="254" spans="20:21" x14ac:dyDescent="0.2">
      <c r="T254" s="1"/>
      <c r="U254" s="1"/>
    </row>
    <row r="255" spans="20:21" x14ac:dyDescent="0.2">
      <c r="T255" s="1"/>
      <c r="U255" s="1"/>
    </row>
    <row r="256" spans="20:21" x14ac:dyDescent="0.2">
      <c r="T256" s="1"/>
      <c r="U256" s="1"/>
    </row>
    <row r="257" spans="20:21" x14ac:dyDescent="0.2">
      <c r="T257" s="1"/>
      <c r="U257" s="1"/>
    </row>
    <row r="258" spans="20:21" x14ac:dyDescent="0.2">
      <c r="T258" s="1"/>
      <c r="U258" s="1"/>
    </row>
    <row r="259" spans="20:21" x14ac:dyDescent="0.2">
      <c r="T259" s="1"/>
      <c r="U259" s="1"/>
    </row>
    <row r="260" spans="20:21" x14ac:dyDescent="0.2">
      <c r="T260" s="1"/>
      <c r="U260" s="1"/>
    </row>
  </sheetData>
  <mergeCells count="35">
    <mergeCell ref="O20:O21"/>
    <mergeCell ref="P20:P21"/>
    <mergeCell ref="Q20:Q21"/>
    <mergeCell ref="I20:I21"/>
    <mergeCell ref="J20:J21"/>
    <mergeCell ref="K20:K21"/>
    <mergeCell ref="L20:L21"/>
    <mergeCell ref="M20:M21"/>
    <mergeCell ref="N20:N21"/>
    <mergeCell ref="R14:S14"/>
    <mergeCell ref="J13:K13"/>
    <mergeCell ref="L13:M13"/>
    <mergeCell ref="N13:O13"/>
    <mergeCell ref="P13:Q13"/>
    <mergeCell ref="R13:S13"/>
    <mergeCell ref="J14:K14"/>
    <mergeCell ref="L14:M14"/>
    <mergeCell ref="N14:O14"/>
    <mergeCell ref="P14:Q14"/>
    <mergeCell ref="L12:M12"/>
    <mergeCell ref="N12:O12"/>
    <mergeCell ref="P12:Q12"/>
    <mergeCell ref="R12:S12"/>
    <mergeCell ref="I8:S8"/>
    <mergeCell ref="J10:K10"/>
    <mergeCell ref="L10:M10"/>
    <mergeCell ref="N10:O10"/>
    <mergeCell ref="P10:Q10"/>
    <mergeCell ref="R10:S10"/>
    <mergeCell ref="R11:S11"/>
    <mergeCell ref="J11:K11"/>
    <mergeCell ref="L11:M11"/>
    <mergeCell ref="N11:O11"/>
    <mergeCell ref="P11:Q11"/>
    <mergeCell ref="J12:K1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1"/>
  <sheetViews>
    <sheetView showGridLines="0" tabSelected="1" topLeftCell="A4" zoomScale="85" zoomScaleNormal="85" zoomScaleSheetLayoutView="130" workbookViewId="0">
      <selection activeCell="N21" sqref="N21"/>
    </sheetView>
  </sheetViews>
  <sheetFormatPr baseColWidth="10" defaultColWidth="11.42578125" defaultRowHeight="11.25" x14ac:dyDescent="0.2"/>
  <cols>
    <col min="1" max="1" width="11.42578125" style="53"/>
    <col min="2" max="2" width="11.42578125" style="53" hidden="1" customWidth="1"/>
    <col min="3" max="4" width="18.85546875" style="53" hidden="1" customWidth="1"/>
    <col min="5" max="5" width="8.28515625" style="53" hidden="1" customWidth="1"/>
    <col min="6" max="6" width="26.140625" style="53" hidden="1" customWidth="1"/>
    <col min="7" max="7" width="21.140625" style="53" bestFit="1" customWidth="1"/>
    <col min="8" max="8" width="13.5703125" style="53" customWidth="1"/>
    <col min="9" max="9" width="10.5703125" style="53" bestFit="1" customWidth="1"/>
    <col min="10" max="10" width="11.5703125" style="53" customWidth="1"/>
    <col min="11" max="11" width="13.5703125" style="53" customWidth="1"/>
    <col min="12" max="12" width="12.85546875" style="53" customWidth="1"/>
    <col min="13" max="13" width="13.140625" style="53" bestFit="1" customWidth="1"/>
    <col min="14" max="14" width="11.5703125" style="53" customWidth="1"/>
    <col min="15" max="15" width="11.7109375" style="53" customWidth="1"/>
    <col min="16" max="16" width="11.140625" style="53" customWidth="1"/>
    <col min="17" max="17" width="11.28515625" style="53" customWidth="1"/>
    <col min="18" max="18" width="15.28515625" style="55" hidden="1" customWidth="1"/>
    <col min="19" max="19" width="13.28515625" style="55" hidden="1" customWidth="1"/>
    <col min="20" max="21" width="9.5703125" style="56" hidden="1" customWidth="1"/>
    <col min="22" max="22" width="15.85546875" style="56" hidden="1" customWidth="1"/>
    <col min="23" max="23" width="8.28515625" style="53" hidden="1" customWidth="1"/>
    <col min="24" max="24" width="11.42578125" style="53" customWidth="1"/>
    <col min="25" max="16384" width="11.42578125" style="53"/>
  </cols>
  <sheetData>
    <row r="1" spans="4:143" x14ac:dyDescent="0.2">
      <c r="Q1" s="54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</row>
    <row r="2" spans="4:143" x14ac:dyDescent="0.2"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</row>
    <row r="3" spans="4:143" x14ac:dyDescent="0.2"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</row>
    <row r="4" spans="4:143" x14ac:dyDescent="0.2"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</row>
    <row r="5" spans="4:143" x14ac:dyDescent="0.2">
      <c r="J5" s="58"/>
      <c r="K5" s="58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</row>
    <row r="6" spans="4:143" x14ac:dyDescent="0.2"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</row>
    <row r="7" spans="4:143" x14ac:dyDescent="0.2"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</row>
    <row r="8" spans="4:143" ht="15.75" x14ac:dyDescent="0.25">
      <c r="G8" s="140" t="s">
        <v>47</v>
      </c>
      <c r="H8" s="141"/>
      <c r="I8" s="141"/>
      <c r="J8" s="141"/>
      <c r="K8" s="141"/>
      <c r="L8" s="141"/>
      <c r="M8" s="141"/>
      <c r="N8" s="141"/>
      <c r="O8" s="141"/>
      <c r="P8" s="142"/>
      <c r="Q8" s="143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</row>
    <row r="9" spans="4:143" x14ac:dyDescent="0.2">
      <c r="M9" s="59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</row>
    <row r="10" spans="4:143" ht="12.75" customHeight="1" x14ac:dyDescent="0.2">
      <c r="G10" s="60" t="s">
        <v>0</v>
      </c>
      <c r="H10" s="144">
        <v>45084</v>
      </c>
      <c r="I10" s="145"/>
      <c r="J10" s="204" t="s">
        <v>1</v>
      </c>
      <c r="K10" s="205"/>
      <c r="L10" s="206">
        <f>XIRR(O27:O32,E27:E32)</f>
        <v>5.0623932480812067E-2</v>
      </c>
      <c r="M10" s="207"/>
      <c r="N10" s="204" t="s">
        <v>34</v>
      </c>
      <c r="O10" s="205"/>
      <c r="P10" s="206" t="s">
        <v>35</v>
      </c>
      <c r="Q10" s="207"/>
      <c r="R10" s="61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</row>
    <row r="11" spans="4:143" ht="12.75" customHeight="1" x14ac:dyDescent="0.2">
      <c r="G11" s="62" t="s">
        <v>2</v>
      </c>
      <c r="H11" s="160">
        <f>+G32</f>
        <v>45998</v>
      </c>
      <c r="I11" s="161"/>
      <c r="J11" s="186" t="s">
        <v>3</v>
      </c>
      <c r="K11" s="187"/>
      <c r="L11" s="198">
        <f>+NOMINAL(L10,2)</f>
        <v>4.9998958517600833E-2</v>
      </c>
      <c r="M11" s="199"/>
      <c r="N11" s="186" t="s">
        <v>36</v>
      </c>
      <c r="O11" s="187"/>
      <c r="P11" s="200" t="s">
        <v>37</v>
      </c>
      <c r="Q11" s="201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</row>
    <row r="12" spans="4:143" ht="12.75" customHeight="1" x14ac:dyDescent="0.2">
      <c r="D12" s="63"/>
      <c r="G12" s="62" t="s">
        <v>4</v>
      </c>
      <c r="H12" s="198" t="s">
        <v>38</v>
      </c>
      <c r="I12" s="199"/>
      <c r="J12" s="186" t="s">
        <v>5</v>
      </c>
      <c r="K12" s="187"/>
      <c r="L12" s="202">
        <f>+(V34/U34)*12</f>
        <v>28.616596159341348</v>
      </c>
      <c r="M12" s="203"/>
      <c r="N12" s="186" t="s">
        <v>39</v>
      </c>
      <c r="O12" s="187"/>
      <c r="P12" s="198">
        <v>1</v>
      </c>
      <c r="Q12" s="199"/>
      <c r="S12" s="64"/>
      <c r="U12" s="65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</row>
    <row r="13" spans="4:143" ht="12.75" customHeight="1" x14ac:dyDescent="0.2">
      <c r="G13" s="62" t="s">
        <v>40</v>
      </c>
      <c r="H13" s="155">
        <f>H11</f>
        <v>45998</v>
      </c>
      <c r="I13" s="156"/>
      <c r="J13" s="186" t="s">
        <v>41</v>
      </c>
      <c r="K13" s="187"/>
      <c r="L13" s="188" t="s">
        <v>49</v>
      </c>
      <c r="M13" s="189"/>
      <c r="N13" s="186" t="s">
        <v>42</v>
      </c>
      <c r="O13" s="187"/>
      <c r="P13" s="190">
        <v>80000000</v>
      </c>
      <c r="Q13" s="191"/>
      <c r="S13" s="64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</row>
    <row r="14" spans="4:143" ht="12.75" customHeight="1" x14ac:dyDescent="0.2">
      <c r="G14" s="66" t="s">
        <v>6</v>
      </c>
      <c r="H14" s="163">
        <f>+H10</f>
        <v>45084</v>
      </c>
      <c r="I14" s="164"/>
      <c r="J14" s="192" t="s">
        <v>7</v>
      </c>
      <c r="K14" s="193"/>
      <c r="L14" s="194">
        <v>30</v>
      </c>
      <c r="M14" s="195"/>
      <c r="N14" s="192" t="s">
        <v>43</v>
      </c>
      <c r="O14" s="193"/>
      <c r="P14" s="196">
        <v>0.05</v>
      </c>
      <c r="Q14" s="197"/>
      <c r="S14" s="64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</row>
    <row r="15" spans="4:143" x14ac:dyDescent="0.2">
      <c r="H15" s="67"/>
      <c r="I15" s="68"/>
      <c r="J15" s="68"/>
      <c r="M15" s="69"/>
      <c r="N15" s="70"/>
      <c r="S15" s="64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</row>
    <row r="16" spans="4:143" x14ac:dyDescent="0.2">
      <c r="I16" s="71" t="s">
        <v>8</v>
      </c>
      <c r="J16" s="71" t="s">
        <v>44</v>
      </c>
      <c r="K16" s="72" t="s">
        <v>9</v>
      </c>
      <c r="L16" s="72" t="s">
        <v>45</v>
      </c>
      <c r="M16" s="73" t="s">
        <v>11</v>
      </c>
      <c r="N16" s="70"/>
      <c r="S16" s="64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</row>
    <row r="17" spans="2:143" ht="12.75" customHeight="1" x14ac:dyDescent="0.2">
      <c r="I17" s="74">
        <f>DATEDIF($C$27,J17,"m")</f>
        <v>6</v>
      </c>
      <c r="J17" s="75">
        <f>+G28</f>
        <v>45267</v>
      </c>
      <c r="K17" s="76">
        <f>+$P$13*L28/100</f>
        <v>0</v>
      </c>
      <c r="L17" s="76">
        <f>+$P$13*K28/100</f>
        <v>2005479.4520547946</v>
      </c>
      <c r="M17" s="77">
        <f>SUM(K17:L17)</f>
        <v>2005479.4520547946</v>
      </c>
      <c r="N17" s="70"/>
      <c r="P17" s="78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</row>
    <row r="18" spans="2:143" ht="12.75" customHeight="1" x14ac:dyDescent="0.2">
      <c r="I18" s="74">
        <f t="shared" ref="I18:I21" si="0">DATEDIF($C$27,J18,"m")</f>
        <v>12</v>
      </c>
      <c r="J18" s="75">
        <f t="shared" ref="J18:J21" si="1">+G29</f>
        <v>45450</v>
      </c>
      <c r="K18" s="76">
        <f t="shared" ref="K18:K21" si="2">+$P$13*L29/100</f>
        <v>0</v>
      </c>
      <c r="L18" s="76">
        <f t="shared" ref="L18:L21" si="3">+$P$13*K29/100</f>
        <v>2005479.4520547946</v>
      </c>
      <c r="M18" s="77">
        <f t="shared" ref="M18:M21" si="4">SUM(K18:L18)</f>
        <v>2005479.4520547946</v>
      </c>
      <c r="N18" s="70"/>
      <c r="P18" s="78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</row>
    <row r="19" spans="2:143" ht="12.75" customHeight="1" x14ac:dyDescent="0.2">
      <c r="I19" s="74">
        <f t="shared" si="0"/>
        <v>18</v>
      </c>
      <c r="J19" s="75">
        <f t="shared" si="1"/>
        <v>45633</v>
      </c>
      <c r="K19" s="76">
        <f t="shared" si="2"/>
        <v>0</v>
      </c>
      <c r="L19" s="76">
        <f t="shared" si="3"/>
        <v>2005479.4520547946</v>
      </c>
      <c r="M19" s="77">
        <f t="shared" si="4"/>
        <v>2005479.4520547946</v>
      </c>
      <c r="N19" s="70"/>
      <c r="P19" s="78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</row>
    <row r="20" spans="2:143" ht="12.75" customHeight="1" x14ac:dyDescent="0.2">
      <c r="I20" s="74">
        <f t="shared" si="0"/>
        <v>24</v>
      </c>
      <c r="J20" s="75">
        <f t="shared" si="1"/>
        <v>45815</v>
      </c>
      <c r="K20" s="76">
        <f t="shared" si="2"/>
        <v>0</v>
      </c>
      <c r="L20" s="76">
        <f t="shared" si="3"/>
        <v>1994520.5479452056</v>
      </c>
      <c r="M20" s="77">
        <f t="shared" si="4"/>
        <v>1994520.5479452056</v>
      </c>
      <c r="N20" s="70"/>
      <c r="P20" s="78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</row>
    <row r="21" spans="2:143" ht="12.75" customHeight="1" x14ac:dyDescent="0.2">
      <c r="I21" s="79">
        <f t="shared" si="0"/>
        <v>30</v>
      </c>
      <c r="J21" s="75">
        <f t="shared" si="1"/>
        <v>45998</v>
      </c>
      <c r="K21" s="76">
        <f t="shared" si="2"/>
        <v>80000000</v>
      </c>
      <c r="L21" s="76">
        <f t="shared" si="3"/>
        <v>2005479.4520547946</v>
      </c>
      <c r="M21" s="77">
        <f t="shared" si="4"/>
        <v>82005479.452054799</v>
      </c>
      <c r="N21" s="70"/>
      <c r="P21" s="78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</row>
    <row r="22" spans="2:143" ht="12.75" customHeight="1" x14ac:dyDescent="0.2">
      <c r="I22" s="80"/>
      <c r="J22" s="81" t="s">
        <v>11</v>
      </c>
      <c r="K22" s="82">
        <f>SUM(K17:K21)</f>
        <v>80000000</v>
      </c>
      <c r="L22" s="82">
        <f>SUM(L17:L21)</f>
        <v>10016438.356164385</v>
      </c>
      <c r="M22" s="83">
        <f>SUM(K22:L22)</f>
        <v>90016438.356164381</v>
      </c>
      <c r="N22" s="70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</row>
    <row r="23" spans="2:143" x14ac:dyDescent="0.2">
      <c r="H23" s="84"/>
      <c r="I23" s="68"/>
      <c r="J23" s="68"/>
      <c r="M23" s="69"/>
      <c r="N23" s="70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</row>
    <row r="24" spans="2:143" ht="24" customHeight="1" x14ac:dyDescent="0.2">
      <c r="G24" s="176" t="s">
        <v>46</v>
      </c>
      <c r="H24" s="178" t="s">
        <v>12</v>
      </c>
      <c r="I24" s="178" t="s">
        <v>13</v>
      </c>
      <c r="J24" s="178" t="s">
        <v>14</v>
      </c>
      <c r="K24" s="180" t="s">
        <v>10</v>
      </c>
      <c r="L24" s="180" t="s">
        <v>15</v>
      </c>
      <c r="M24" s="180" t="s">
        <v>16</v>
      </c>
      <c r="N24" s="182" t="s">
        <v>17</v>
      </c>
      <c r="O24" s="184" t="s">
        <v>18</v>
      </c>
      <c r="R24" s="85" t="s">
        <v>19</v>
      </c>
      <c r="S24" s="85" t="s">
        <v>20</v>
      </c>
      <c r="T24" s="85" t="s">
        <v>21</v>
      </c>
      <c r="U24" s="85" t="s">
        <v>22</v>
      </c>
      <c r="V24" s="85" t="s">
        <v>23</v>
      </c>
      <c r="W24" s="85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</row>
    <row r="25" spans="2:143" ht="24" customHeight="1" x14ac:dyDescent="0.2">
      <c r="G25" s="177"/>
      <c r="H25" s="179"/>
      <c r="I25" s="179"/>
      <c r="J25" s="179"/>
      <c r="K25" s="181"/>
      <c r="L25" s="181"/>
      <c r="M25" s="181"/>
      <c r="N25" s="183"/>
      <c r="O25" s="185"/>
      <c r="R25" s="86"/>
      <c r="S25" s="87">
        <f>+L10</f>
        <v>5.0623932480812067E-2</v>
      </c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</row>
    <row r="26" spans="2:143" x14ac:dyDescent="0.2">
      <c r="C26" s="53" t="s">
        <v>24</v>
      </c>
      <c r="G26" s="88"/>
      <c r="H26" s="89"/>
      <c r="I26" s="89"/>
      <c r="J26" s="90">
        <f>+J27</f>
        <v>0.05</v>
      </c>
      <c r="K26" s="91"/>
      <c r="L26" s="91"/>
      <c r="M26" s="92">
        <f>+M27</f>
        <v>100</v>
      </c>
      <c r="N26" s="93"/>
      <c r="O26" s="94"/>
      <c r="R26" s="86"/>
      <c r="S26" s="8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</row>
    <row r="27" spans="2:143" s="95" customFormat="1" ht="12.75" customHeight="1" x14ac:dyDescent="0.2">
      <c r="C27" s="96">
        <f>+H10</f>
        <v>45084</v>
      </c>
      <c r="E27" s="96">
        <f>+H14</f>
        <v>45084</v>
      </c>
      <c r="F27" s="97">
        <f>+H10</f>
        <v>45084</v>
      </c>
      <c r="G27" s="98">
        <f>+F27</f>
        <v>45084</v>
      </c>
      <c r="H27" s="99"/>
      <c r="I27" s="99"/>
      <c r="J27" s="100">
        <f t="shared" ref="J27:J32" si="5">+$P$14</f>
        <v>0.05</v>
      </c>
      <c r="K27" s="99"/>
      <c r="L27" s="99"/>
      <c r="M27" s="101">
        <v>100</v>
      </c>
      <c r="N27" s="101">
        <f>-P12*100</f>
        <v>-100</v>
      </c>
      <c r="O27" s="102">
        <f>+P13*-1</f>
        <v>-80000000</v>
      </c>
      <c r="P27" s="53"/>
      <c r="Q27" s="53"/>
      <c r="R27" s="103"/>
      <c r="S27" s="103"/>
      <c r="T27" s="104"/>
      <c r="U27" s="104"/>
      <c r="V27" s="104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</row>
    <row r="28" spans="2:143" s="95" customFormat="1" ht="12.75" customHeight="1" x14ac:dyDescent="0.2">
      <c r="B28" s="95">
        <f>DATEDIF($C$27,C28,"m")</f>
        <v>6</v>
      </c>
      <c r="C28" s="96">
        <f>EDATE(C27,6)</f>
        <v>45267</v>
      </c>
      <c r="D28" s="106">
        <f>+C28-C27</f>
        <v>183</v>
      </c>
      <c r="E28" s="96">
        <f>+G28</f>
        <v>45267</v>
      </c>
      <c r="F28" s="97">
        <f>+F27+D28</f>
        <v>45267</v>
      </c>
      <c r="G28" s="107">
        <f t="shared" ref="G28:G32" si="6">+F28</f>
        <v>45267</v>
      </c>
      <c r="H28" s="108">
        <f t="shared" ref="H28:H32" si="7">+F28-F27</f>
        <v>183</v>
      </c>
      <c r="I28" s="108">
        <f>+IF(G28-$H$14&lt;0,0,G28-$H$14)</f>
        <v>183</v>
      </c>
      <c r="J28" s="109">
        <f>+$P$14</f>
        <v>0.05</v>
      </c>
      <c r="K28" s="110">
        <f t="shared" ref="K28:K32" si="8">+J28/365*H28*M27</f>
        <v>2.5068493150684934</v>
      </c>
      <c r="L28" s="111">
        <v>0</v>
      </c>
      <c r="M28" s="101">
        <f>M27-L28</f>
        <v>100</v>
      </c>
      <c r="N28" s="111">
        <f>+IF(G28&gt;$H$14,K28+L28,0)</f>
        <v>2.5068493150684934</v>
      </c>
      <c r="O28" s="112">
        <f>+N28*$P$13/100</f>
        <v>2005479.4520547946</v>
      </c>
      <c r="P28" s="53"/>
      <c r="Q28" s="53"/>
      <c r="R28" s="113">
        <f>I28/365</f>
        <v>0.50136986301369868</v>
      </c>
      <c r="S28" s="113">
        <f>1/(1+$L$10)^(I28/365)</f>
        <v>0.97554425433440084</v>
      </c>
      <c r="T28" s="114">
        <f>+N28</f>
        <v>2.5068493150684934</v>
      </c>
      <c r="U28" s="114">
        <f>+T28*S28</f>
        <v>2.445542445797197</v>
      </c>
      <c r="V28" s="114">
        <f>+U28*R28</f>
        <v>1.2261212810435262</v>
      </c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</row>
    <row r="29" spans="2:143" s="95" customFormat="1" ht="12.75" customHeight="1" x14ac:dyDescent="0.2">
      <c r="B29" s="95">
        <f>DATEDIF($C$27,C29,"m")</f>
        <v>12</v>
      </c>
      <c r="C29" s="96">
        <f t="shared" ref="C29:C31" si="9">EDATE(C28,6)</f>
        <v>45450</v>
      </c>
      <c r="D29" s="106">
        <f t="shared" ref="D29:D32" si="10">+C29-C28</f>
        <v>183</v>
      </c>
      <c r="E29" s="96">
        <f t="shared" ref="E29:E32" si="11">+G29</f>
        <v>45450</v>
      </c>
      <c r="F29" s="97">
        <f t="shared" ref="F29:F31" si="12">+F28+D29</f>
        <v>45450</v>
      </c>
      <c r="G29" s="107">
        <f t="shared" si="6"/>
        <v>45450</v>
      </c>
      <c r="H29" s="108">
        <f t="shared" si="7"/>
        <v>183</v>
      </c>
      <c r="I29" s="108">
        <f>+IF(G29-$H$14&lt;0,0,G29-$H$14)</f>
        <v>366</v>
      </c>
      <c r="J29" s="109">
        <f>+$P$14</f>
        <v>0.05</v>
      </c>
      <c r="K29" s="110">
        <f t="shared" si="8"/>
        <v>2.5068493150684934</v>
      </c>
      <c r="L29" s="111">
        <v>0</v>
      </c>
      <c r="M29" s="101">
        <f t="shared" ref="M29:M32" si="13">M28-L29</f>
        <v>100</v>
      </c>
      <c r="N29" s="111">
        <f>+IF(G29&gt;$H$14,K29+L29,0)</f>
        <v>2.5068493150684934</v>
      </c>
      <c r="O29" s="112">
        <f>+N29*$P$13/100</f>
        <v>2005479.4520547946</v>
      </c>
      <c r="P29" s="53"/>
      <c r="Q29" s="53"/>
      <c r="R29" s="113">
        <f>I29/365</f>
        <v>1.0027397260273974</v>
      </c>
      <c r="S29" s="113">
        <f>1/(1+$L$10)^(I29/365)</f>
        <v>0.9516865921648624</v>
      </c>
      <c r="T29" s="114">
        <f t="shared" ref="T29:T32" si="14">+N29</f>
        <v>2.5068493150684934</v>
      </c>
      <c r="U29" s="114">
        <f t="shared" ref="U29:U32" si="15">+T29*S29</f>
        <v>2.3857348817283541</v>
      </c>
      <c r="V29" s="114">
        <f t="shared" ref="V29:V32" si="16">+U29*R29</f>
        <v>2.3922711416782949</v>
      </c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</row>
    <row r="30" spans="2:143" s="95" customFormat="1" ht="12.75" customHeight="1" x14ac:dyDescent="0.2">
      <c r="B30" s="95">
        <f>DATEDIF($C$27,C30,"m")</f>
        <v>18</v>
      </c>
      <c r="C30" s="96">
        <f t="shared" si="9"/>
        <v>45633</v>
      </c>
      <c r="D30" s="106">
        <f t="shared" si="10"/>
        <v>183</v>
      </c>
      <c r="E30" s="96">
        <f t="shared" si="11"/>
        <v>45633</v>
      </c>
      <c r="F30" s="97">
        <f t="shared" si="12"/>
        <v>45633</v>
      </c>
      <c r="G30" s="107">
        <f t="shared" si="6"/>
        <v>45633</v>
      </c>
      <c r="H30" s="108">
        <f t="shared" si="7"/>
        <v>183</v>
      </c>
      <c r="I30" s="108">
        <f>+IF(G30-$H$14&lt;0,0,G30-$H$14)</f>
        <v>549</v>
      </c>
      <c r="J30" s="109">
        <f t="shared" si="5"/>
        <v>0.05</v>
      </c>
      <c r="K30" s="110">
        <f t="shared" si="8"/>
        <v>2.5068493150684934</v>
      </c>
      <c r="L30" s="111">
        <v>0</v>
      </c>
      <c r="M30" s="101">
        <f t="shared" si="13"/>
        <v>100</v>
      </c>
      <c r="N30" s="111">
        <f>+IF(G30&gt;$H$14,K30+L30,0)</f>
        <v>2.5068493150684934</v>
      </c>
      <c r="O30" s="112">
        <f>+N30*$P$13/100</f>
        <v>2005479.4520547946</v>
      </c>
      <c r="P30" s="53"/>
      <c r="Q30" s="53"/>
      <c r="R30" s="113">
        <f>I30/365</f>
        <v>1.5041095890410958</v>
      </c>
      <c r="S30" s="113">
        <f>1/(1+$L$10)^(I30/365)</f>
        <v>0.9284123869135178</v>
      </c>
      <c r="T30" s="114">
        <f t="shared" si="14"/>
        <v>2.5068493150684934</v>
      </c>
      <c r="U30" s="114">
        <f t="shared" si="15"/>
        <v>2.3273899562352574</v>
      </c>
      <c r="V30" s="114">
        <f t="shared" si="16"/>
        <v>3.5006495506113868</v>
      </c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</row>
    <row r="31" spans="2:143" s="95" customFormat="1" ht="12.75" customHeight="1" x14ac:dyDescent="0.2">
      <c r="B31" s="95">
        <f>DATEDIF($C$27,C31,"m")</f>
        <v>24</v>
      </c>
      <c r="C31" s="96">
        <f t="shared" si="9"/>
        <v>45815</v>
      </c>
      <c r="D31" s="106">
        <f t="shared" si="10"/>
        <v>182</v>
      </c>
      <c r="E31" s="96">
        <f t="shared" si="11"/>
        <v>45815</v>
      </c>
      <c r="F31" s="97">
        <f t="shared" si="12"/>
        <v>45815</v>
      </c>
      <c r="G31" s="107">
        <f t="shared" si="6"/>
        <v>45815</v>
      </c>
      <c r="H31" s="108">
        <f t="shared" si="7"/>
        <v>182</v>
      </c>
      <c r="I31" s="108">
        <f>+IF(G31-$H$14&lt;0,0,G31-$H$14)</f>
        <v>731</v>
      </c>
      <c r="J31" s="109">
        <f t="shared" si="5"/>
        <v>0.05</v>
      </c>
      <c r="K31" s="110">
        <f t="shared" si="8"/>
        <v>2.493150684931507</v>
      </c>
      <c r="L31" s="111">
        <v>0</v>
      </c>
      <c r="M31" s="101">
        <f t="shared" si="13"/>
        <v>100</v>
      </c>
      <c r="N31" s="111">
        <f>+IF(G31&gt;$H$14,K31+L31,0)</f>
        <v>2.493150684931507</v>
      </c>
      <c r="O31" s="112">
        <f>+N31*$P$13/100</f>
        <v>1994520.5479452056</v>
      </c>
      <c r="P31" s="53"/>
      <c r="Q31" s="53"/>
      <c r="R31" s="113">
        <f>I31/365</f>
        <v>2.0027397260273974</v>
      </c>
      <c r="S31" s="113">
        <f>1/(1+$L$10)^(I31/365)</f>
        <v>0.90582991948191083</v>
      </c>
      <c r="T31" s="114">
        <f t="shared" si="14"/>
        <v>2.493150684931507</v>
      </c>
      <c r="U31" s="114">
        <f t="shared" si="15"/>
        <v>2.2583704841877776</v>
      </c>
      <c r="V31" s="114">
        <f t="shared" si="16"/>
        <v>4.5229282847705905</v>
      </c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</row>
    <row r="32" spans="2:143" s="95" customFormat="1" ht="12.75" customHeight="1" x14ac:dyDescent="0.2">
      <c r="B32" s="95">
        <f>DATEDIF($C$27,C32,"m")</f>
        <v>30</v>
      </c>
      <c r="C32" s="96">
        <f>EDATE(C31,6)</f>
        <v>45998</v>
      </c>
      <c r="D32" s="106">
        <f t="shared" si="10"/>
        <v>183</v>
      </c>
      <c r="E32" s="96">
        <f t="shared" si="11"/>
        <v>45998</v>
      </c>
      <c r="F32" s="97">
        <f>+F31+D32</f>
        <v>45998</v>
      </c>
      <c r="G32" s="115">
        <f t="shared" si="6"/>
        <v>45998</v>
      </c>
      <c r="H32" s="116">
        <f t="shared" si="7"/>
        <v>183</v>
      </c>
      <c r="I32" s="116">
        <f>+IF(G32-$H$14&lt;0,0,G32-$H$14)</f>
        <v>914</v>
      </c>
      <c r="J32" s="117">
        <f t="shared" si="5"/>
        <v>0.05</v>
      </c>
      <c r="K32" s="118">
        <f t="shared" si="8"/>
        <v>2.5068493150684934</v>
      </c>
      <c r="L32" s="119">
        <v>100</v>
      </c>
      <c r="M32" s="120">
        <f t="shared" si="13"/>
        <v>0</v>
      </c>
      <c r="N32" s="119">
        <f>+IF(G32&gt;$H$14,K32+L32,0)</f>
        <v>102.50684931506849</v>
      </c>
      <c r="O32" s="121">
        <f>+N32*$P$13/100</f>
        <v>82005479.452054799</v>
      </c>
      <c r="P32" s="53"/>
      <c r="Q32" s="53"/>
      <c r="R32" s="113">
        <f>I32/365</f>
        <v>2.504109589041096</v>
      </c>
      <c r="S32" s="113">
        <f>1/(1+$L$10)^(I32/365)</f>
        <v>0.88367717335477114</v>
      </c>
      <c r="T32" s="114">
        <f t="shared" si="14"/>
        <v>102.50684931506849</v>
      </c>
      <c r="U32" s="114">
        <f t="shared" si="15"/>
        <v>90.582962852243185</v>
      </c>
      <c r="V32" s="114">
        <f t="shared" si="16"/>
        <v>226.82966588205554</v>
      </c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</row>
    <row r="33" spans="7:143" ht="12.75" customHeight="1" x14ac:dyDescent="0.2">
      <c r="G33" s="122"/>
      <c r="H33" s="123"/>
      <c r="I33" s="123"/>
      <c r="J33" s="109"/>
      <c r="K33" s="124"/>
      <c r="L33" s="125"/>
      <c r="M33" s="126"/>
      <c r="N33" s="126"/>
      <c r="O33" s="127"/>
      <c r="R33" s="53"/>
      <c r="S33" s="53"/>
      <c r="T33" s="53"/>
      <c r="U33" s="53"/>
      <c r="V33" s="53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</row>
    <row r="34" spans="7:143" x14ac:dyDescent="0.2">
      <c r="G34" s="128"/>
      <c r="H34" s="123"/>
      <c r="I34" s="123"/>
      <c r="J34" s="123"/>
      <c r="K34" s="123"/>
      <c r="L34" s="129">
        <f>SUM(L28:L32)</f>
        <v>100</v>
      </c>
      <c r="M34" s="126"/>
      <c r="N34" s="126"/>
      <c r="O34" s="130">
        <f>SUM(O27:O32)</f>
        <v>10016438.356164396</v>
      </c>
      <c r="R34" s="131"/>
      <c r="S34" s="131"/>
      <c r="T34" s="114"/>
      <c r="U34" s="114">
        <f>SUM(U28:U32)</f>
        <v>100.00000062019177</v>
      </c>
      <c r="V34" s="114">
        <f>SUM(V28:V32)</f>
        <v>238.47163614015935</v>
      </c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</row>
    <row r="35" spans="7:143" x14ac:dyDescent="0.2"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</row>
    <row r="36" spans="7:143" x14ac:dyDescent="0.2">
      <c r="R36" s="53"/>
      <c r="S36" s="53"/>
      <c r="T36" s="53"/>
      <c r="U36" s="53"/>
      <c r="V36" s="53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</row>
    <row r="37" spans="7:143" x14ac:dyDescent="0.2">
      <c r="R37" s="53"/>
      <c r="S37" s="53"/>
      <c r="T37" s="53"/>
      <c r="U37" s="53"/>
      <c r="V37" s="53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</row>
    <row r="38" spans="7:143" x14ac:dyDescent="0.2">
      <c r="R38" s="53"/>
      <c r="S38" s="53"/>
      <c r="T38" s="53"/>
      <c r="U38" s="53"/>
      <c r="V38" s="53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</row>
    <row r="39" spans="7:143" x14ac:dyDescent="0.2">
      <c r="R39" s="53"/>
      <c r="S39" s="53"/>
      <c r="T39" s="53"/>
      <c r="U39" s="53"/>
      <c r="V39" s="53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</row>
    <row r="40" spans="7:143" ht="9.75" customHeight="1" x14ac:dyDescent="0.2">
      <c r="R40" s="53"/>
      <c r="S40" s="53"/>
      <c r="T40" s="53"/>
      <c r="U40" s="53"/>
      <c r="V40" s="53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</row>
    <row r="41" spans="7:143" x14ac:dyDescent="0.2">
      <c r="R41" s="53"/>
      <c r="S41" s="53"/>
      <c r="T41" s="53"/>
      <c r="U41" s="53"/>
      <c r="V41" s="53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</row>
    <row r="42" spans="7:143" x14ac:dyDescent="0.2">
      <c r="R42" s="53"/>
      <c r="S42" s="53"/>
      <c r="T42" s="53"/>
      <c r="U42" s="53"/>
      <c r="V42" s="53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</row>
    <row r="43" spans="7:143" x14ac:dyDescent="0.2">
      <c r="R43" s="53"/>
      <c r="S43" s="53"/>
      <c r="T43" s="53"/>
      <c r="U43" s="53"/>
      <c r="V43" s="53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</row>
    <row r="44" spans="7:143" hidden="1" x14ac:dyDescent="0.2">
      <c r="R44" s="53"/>
      <c r="S44" s="53"/>
      <c r="T44" s="53"/>
      <c r="U44" s="53"/>
      <c r="V44" s="53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</row>
    <row r="45" spans="7:143" hidden="1" x14ac:dyDescent="0.2">
      <c r="H45" s="132"/>
      <c r="I45" s="132" t="s">
        <v>25</v>
      </c>
      <c r="J45" s="132"/>
      <c r="K45" s="132" t="s">
        <v>26</v>
      </c>
      <c r="R45" s="53"/>
      <c r="S45" s="53"/>
      <c r="T45" s="53"/>
      <c r="U45" s="53"/>
      <c r="V45" s="53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</row>
    <row r="46" spans="7:143" hidden="1" x14ac:dyDescent="0.2">
      <c r="H46" s="132">
        <v>1</v>
      </c>
      <c r="I46" s="132"/>
      <c r="J46" s="132"/>
      <c r="K46" s="132"/>
      <c r="R46" s="53"/>
      <c r="S46" s="53"/>
      <c r="T46" s="53"/>
      <c r="U46" s="53"/>
      <c r="V46" s="53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</row>
    <row r="47" spans="7:143" hidden="1" x14ac:dyDescent="0.2">
      <c r="H47" s="132">
        <v>2</v>
      </c>
      <c r="I47" s="132"/>
      <c r="J47" s="132"/>
      <c r="K47" s="132"/>
      <c r="R47" s="53"/>
      <c r="S47" s="53"/>
      <c r="T47" s="53"/>
      <c r="U47" s="53"/>
      <c r="V47" s="53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</row>
    <row r="48" spans="7:143" hidden="1" x14ac:dyDescent="0.2">
      <c r="H48" s="132">
        <v>3</v>
      </c>
      <c r="I48" s="132">
        <v>1</v>
      </c>
      <c r="J48" s="132"/>
      <c r="K48" s="132"/>
      <c r="R48" s="53"/>
      <c r="S48" s="53"/>
      <c r="T48" s="53"/>
      <c r="U48" s="53"/>
      <c r="V48" s="53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</row>
    <row r="49" spans="8:143" hidden="1" x14ac:dyDescent="0.2">
      <c r="H49" s="132">
        <v>4</v>
      </c>
      <c r="I49" s="132"/>
      <c r="J49" s="132"/>
      <c r="K49" s="132"/>
      <c r="R49" s="53"/>
      <c r="S49" s="53"/>
      <c r="T49" s="53"/>
      <c r="U49" s="53"/>
      <c r="V49" s="53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</row>
    <row r="50" spans="8:143" hidden="1" x14ac:dyDescent="0.2">
      <c r="H50" s="132">
        <v>5</v>
      </c>
      <c r="I50" s="132"/>
      <c r="J50" s="132"/>
      <c r="K50" s="132"/>
      <c r="R50" s="53"/>
      <c r="S50" s="53"/>
      <c r="T50" s="53"/>
      <c r="U50" s="53"/>
      <c r="V50" s="53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</row>
    <row r="51" spans="8:143" hidden="1" x14ac:dyDescent="0.2">
      <c r="H51" s="132">
        <v>6</v>
      </c>
      <c r="I51" s="132">
        <v>2</v>
      </c>
      <c r="J51" s="132">
        <v>1</v>
      </c>
      <c r="K51" s="132"/>
      <c r="R51" s="53"/>
      <c r="S51" s="53"/>
      <c r="T51" s="53"/>
      <c r="U51" s="53"/>
      <c r="V51" s="53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</row>
    <row r="52" spans="8:143" hidden="1" x14ac:dyDescent="0.2">
      <c r="H52" s="132">
        <v>7</v>
      </c>
      <c r="I52" s="132"/>
      <c r="J52" s="132"/>
      <c r="K52" s="132"/>
      <c r="R52" s="53"/>
      <c r="S52" s="53"/>
      <c r="T52" s="53"/>
      <c r="U52" s="53"/>
      <c r="V52" s="53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</row>
    <row r="53" spans="8:143" hidden="1" x14ac:dyDescent="0.2">
      <c r="H53" s="132">
        <v>8</v>
      </c>
      <c r="I53" s="132"/>
      <c r="J53" s="132"/>
      <c r="K53" s="132"/>
      <c r="R53" s="53"/>
      <c r="S53" s="53"/>
      <c r="T53" s="53"/>
      <c r="U53" s="53"/>
      <c r="V53" s="53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</row>
    <row r="54" spans="8:143" hidden="1" x14ac:dyDescent="0.2">
      <c r="H54" s="132">
        <v>9</v>
      </c>
      <c r="I54" s="132">
        <v>3</v>
      </c>
      <c r="J54" s="132"/>
      <c r="K54" s="132"/>
      <c r="R54" s="53"/>
      <c r="S54" s="53"/>
      <c r="T54" s="53"/>
      <c r="U54" s="53"/>
      <c r="V54" s="53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</row>
    <row r="55" spans="8:143" hidden="1" x14ac:dyDescent="0.2">
      <c r="H55" s="132">
        <v>10</v>
      </c>
      <c r="I55" s="132"/>
      <c r="J55" s="132"/>
      <c r="K55" s="132"/>
      <c r="R55" s="53"/>
      <c r="S55" s="53"/>
      <c r="T55" s="53"/>
      <c r="U55" s="53"/>
      <c r="V55" s="53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</row>
    <row r="56" spans="8:143" hidden="1" x14ac:dyDescent="0.2">
      <c r="H56" s="132">
        <v>11</v>
      </c>
      <c r="I56" s="132"/>
      <c r="J56" s="132"/>
      <c r="K56" s="132"/>
      <c r="R56" s="53"/>
      <c r="S56" s="53"/>
      <c r="T56" s="53"/>
      <c r="U56" s="53"/>
      <c r="V56" s="53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</row>
    <row r="57" spans="8:143" hidden="1" x14ac:dyDescent="0.2">
      <c r="H57" s="132">
        <v>12</v>
      </c>
      <c r="I57" s="132">
        <v>4</v>
      </c>
      <c r="J57" s="132">
        <v>2</v>
      </c>
      <c r="K57" s="132"/>
      <c r="R57" s="53"/>
      <c r="S57" s="53"/>
      <c r="T57" s="53"/>
      <c r="U57" s="53"/>
      <c r="V57" s="53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</row>
    <row r="58" spans="8:143" hidden="1" x14ac:dyDescent="0.2">
      <c r="H58" s="132">
        <v>13</v>
      </c>
      <c r="I58" s="132"/>
      <c r="J58" s="132"/>
      <c r="K58" s="132"/>
      <c r="R58" s="53"/>
      <c r="S58" s="53"/>
      <c r="T58" s="53"/>
      <c r="U58" s="53"/>
      <c r="V58" s="53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</row>
    <row r="59" spans="8:143" hidden="1" x14ac:dyDescent="0.2">
      <c r="H59" s="132">
        <v>14</v>
      </c>
      <c r="I59" s="132"/>
      <c r="J59" s="132"/>
      <c r="K59" s="132"/>
      <c r="R59" s="53"/>
      <c r="S59" s="53"/>
      <c r="T59" s="53"/>
      <c r="U59" s="53"/>
      <c r="V59" s="53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</row>
    <row r="60" spans="8:143" hidden="1" x14ac:dyDescent="0.2">
      <c r="H60" s="132">
        <v>15</v>
      </c>
      <c r="I60" s="132">
        <v>5</v>
      </c>
      <c r="J60" s="132"/>
      <c r="K60" s="132"/>
      <c r="R60" s="53"/>
      <c r="S60" s="53"/>
      <c r="T60" s="53"/>
      <c r="U60" s="53"/>
      <c r="V60" s="53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</row>
    <row r="61" spans="8:143" hidden="1" x14ac:dyDescent="0.2">
      <c r="H61" s="132">
        <v>16</v>
      </c>
      <c r="I61" s="132"/>
      <c r="J61" s="132"/>
      <c r="K61" s="132"/>
      <c r="R61" s="53"/>
      <c r="S61" s="53"/>
      <c r="T61" s="53"/>
      <c r="U61" s="53"/>
      <c r="V61" s="53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</row>
    <row r="62" spans="8:143" hidden="1" x14ac:dyDescent="0.2">
      <c r="H62" s="132">
        <v>17</v>
      </c>
      <c r="I62" s="132"/>
      <c r="J62" s="132"/>
      <c r="K62" s="132"/>
      <c r="R62" s="53"/>
      <c r="S62" s="53"/>
      <c r="T62" s="53"/>
      <c r="U62" s="53"/>
      <c r="V62" s="53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</row>
    <row r="63" spans="8:143" hidden="1" x14ac:dyDescent="0.2">
      <c r="H63" s="132">
        <v>18</v>
      </c>
      <c r="I63" s="132">
        <v>6</v>
      </c>
      <c r="J63" s="132">
        <v>3</v>
      </c>
      <c r="K63" s="132"/>
      <c r="R63" s="53"/>
      <c r="S63" s="53"/>
      <c r="T63" s="53"/>
      <c r="U63" s="53"/>
      <c r="V63" s="53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</row>
    <row r="64" spans="8:143" hidden="1" x14ac:dyDescent="0.2">
      <c r="H64" s="132">
        <v>19</v>
      </c>
      <c r="I64" s="132"/>
      <c r="J64" s="132"/>
      <c r="K64" s="132"/>
      <c r="R64" s="53"/>
      <c r="S64" s="53"/>
      <c r="T64" s="53"/>
      <c r="U64" s="53"/>
      <c r="V64" s="53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</row>
    <row r="65" spans="8:143" hidden="1" x14ac:dyDescent="0.2">
      <c r="H65" s="132">
        <v>20</v>
      </c>
      <c r="I65" s="132"/>
      <c r="J65" s="132"/>
      <c r="K65" s="132"/>
      <c r="R65" s="53"/>
      <c r="S65" s="53"/>
      <c r="T65" s="53"/>
      <c r="U65" s="53"/>
      <c r="V65" s="53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</row>
    <row r="66" spans="8:143" hidden="1" x14ac:dyDescent="0.2">
      <c r="H66" s="132">
        <v>21</v>
      </c>
      <c r="I66" s="132">
        <v>7</v>
      </c>
      <c r="J66" s="132"/>
      <c r="K66" s="132"/>
      <c r="R66" s="53"/>
      <c r="S66" s="53"/>
      <c r="T66" s="53"/>
      <c r="U66" s="53"/>
      <c r="V66" s="53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</row>
    <row r="67" spans="8:143" hidden="1" x14ac:dyDescent="0.2">
      <c r="H67" s="132">
        <v>22</v>
      </c>
      <c r="I67" s="132"/>
      <c r="J67" s="132"/>
      <c r="K67" s="132"/>
      <c r="R67" s="53"/>
      <c r="S67" s="53"/>
      <c r="T67" s="53"/>
      <c r="U67" s="53"/>
      <c r="V67" s="53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</row>
    <row r="68" spans="8:143" hidden="1" x14ac:dyDescent="0.2">
      <c r="H68" s="132">
        <v>23</v>
      </c>
      <c r="I68" s="132"/>
      <c r="J68" s="132"/>
      <c r="K68" s="132"/>
      <c r="R68" s="53"/>
      <c r="S68" s="53"/>
      <c r="T68" s="53"/>
      <c r="U68" s="53"/>
      <c r="V68" s="53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</row>
    <row r="69" spans="8:143" hidden="1" x14ac:dyDescent="0.2">
      <c r="H69" s="132">
        <v>24</v>
      </c>
      <c r="I69" s="132">
        <v>8</v>
      </c>
      <c r="J69" s="132">
        <v>4</v>
      </c>
      <c r="K69" s="132"/>
      <c r="R69" s="53"/>
      <c r="S69" s="53"/>
      <c r="T69" s="53"/>
      <c r="U69" s="53"/>
      <c r="V69" s="53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</row>
    <row r="70" spans="8:143" hidden="1" x14ac:dyDescent="0.2">
      <c r="H70" s="132">
        <v>25</v>
      </c>
      <c r="I70" s="132"/>
      <c r="J70" s="132"/>
      <c r="K70" s="132"/>
      <c r="R70" s="53"/>
      <c r="S70" s="53"/>
      <c r="T70" s="53"/>
      <c r="U70" s="53"/>
      <c r="V70" s="53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</row>
    <row r="71" spans="8:143" hidden="1" x14ac:dyDescent="0.2">
      <c r="H71" s="132">
        <v>26</v>
      </c>
      <c r="I71" s="132"/>
      <c r="J71" s="132"/>
      <c r="K71" s="132"/>
      <c r="R71" s="53"/>
      <c r="S71" s="53"/>
      <c r="T71" s="53"/>
      <c r="U71" s="53"/>
      <c r="V71" s="53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/>
      <c r="EL71" s="57"/>
      <c r="EM71" s="57"/>
    </row>
    <row r="72" spans="8:143" hidden="1" x14ac:dyDescent="0.2">
      <c r="H72" s="132">
        <v>27</v>
      </c>
      <c r="I72" s="132">
        <v>9</v>
      </c>
      <c r="J72" s="132"/>
      <c r="K72" s="132"/>
      <c r="R72" s="53"/>
      <c r="S72" s="53"/>
      <c r="T72" s="53"/>
      <c r="U72" s="53"/>
      <c r="V72" s="53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/>
      <c r="EL72" s="57"/>
      <c r="EM72" s="57"/>
    </row>
    <row r="73" spans="8:143" hidden="1" x14ac:dyDescent="0.2">
      <c r="H73" s="132">
        <v>28</v>
      </c>
      <c r="I73" s="132"/>
      <c r="J73" s="132"/>
      <c r="K73" s="132"/>
      <c r="R73" s="53"/>
      <c r="S73" s="53"/>
      <c r="T73" s="53"/>
      <c r="U73" s="53"/>
      <c r="V73" s="53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</row>
    <row r="74" spans="8:143" hidden="1" x14ac:dyDescent="0.2">
      <c r="H74" s="132">
        <v>29</v>
      </c>
      <c r="I74" s="132"/>
      <c r="J74" s="132"/>
      <c r="K74" s="132"/>
      <c r="R74" s="53"/>
      <c r="S74" s="53"/>
      <c r="T74" s="53"/>
      <c r="U74" s="53"/>
      <c r="V74" s="53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/>
      <c r="EL74" s="57"/>
      <c r="EM74" s="57"/>
    </row>
    <row r="75" spans="8:143" hidden="1" x14ac:dyDescent="0.2">
      <c r="H75" s="132">
        <v>30</v>
      </c>
      <c r="I75" s="132">
        <v>10</v>
      </c>
      <c r="J75" s="132">
        <v>5</v>
      </c>
      <c r="K75" s="132"/>
      <c r="R75" s="53"/>
      <c r="S75" s="53"/>
      <c r="T75" s="53"/>
      <c r="U75" s="53"/>
      <c r="V75" s="53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</row>
    <row r="76" spans="8:143" hidden="1" x14ac:dyDescent="0.2">
      <c r="H76" s="132">
        <v>31</v>
      </c>
      <c r="I76" s="132"/>
      <c r="J76" s="132"/>
      <c r="K76" s="132"/>
      <c r="R76" s="53"/>
      <c r="S76" s="53"/>
      <c r="T76" s="53"/>
      <c r="U76" s="53"/>
      <c r="V76" s="53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</row>
    <row r="77" spans="8:143" hidden="1" x14ac:dyDescent="0.2">
      <c r="H77" s="132">
        <v>32</v>
      </c>
      <c r="I77" s="132"/>
      <c r="J77" s="132"/>
      <c r="K77" s="132"/>
      <c r="R77" s="53"/>
      <c r="S77" s="53"/>
      <c r="T77" s="53"/>
      <c r="U77" s="53"/>
      <c r="V77" s="53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</row>
    <row r="78" spans="8:143" hidden="1" x14ac:dyDescent="0.2">
      <c r="H78" s="132">
        <v>33</v>
      </c>
      <c r="I78" s="132">
        <v>11</v>
      </c>
      <c r="J78" s="132"/>
      <c r="K78" s="132"/>
      <c r="R78" s="53"/>
      <c r="S78" s="53"/>
      <c r="T78" s="53"/>
      <c r="U78" s="53"/>
      <c r="V78" s="53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</row>
    <row r="79" spans="8:143" hidden="1" x14ac:dyDescent="0.2">
      <c r="H79" s="132">
        <v>34</v>
      </c>
      <c r="I79" s="132"/>
      <c r="J79" s="132"/>
      <c r="K79" s="132"/>
      <c r="R79" s="53"/>
      <c r="S79" s="53"/>
      <c r="T79" s="53"/>
      <c r="U79" s="53"/>
      <c r="V79" s="53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</row>
    <row r="80" spans="8:143" hidden="1" x14ac:dyDescent="0.2">
      <c r="H80" s="132">
        <v>35</v>
      </c>
      <c r="I80" s="132"/>
      <c r="J80" s="132"/>
      <c r="K80" s="132"/>
      <c r="R80" s="53"/>
      <c r="S80" s="53"/>
      <c r="T80" s="53"/>
      <c r="U80" s="53"/>
      <c r="V80" s="53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</row>
    <row r="81" spans="8:143" hidden="1" x14ac:dyDescent="0.2">
      <c r="H81" s="132">
        <v>36</v>
      </c>
      <c r="I81" s="132">
        <v>12</v>
      </c>
      <c r="J81" s="132">
        <v>6</v>
      </c>
      <c r="K81" s="132">
        <v>1</v>
      </c>
      <c r="R81" s="53"/>
      <c r="S81" s="53"/>
      <c r="T81" s="53"/>
      <c r="U81" s="53"/>
      <c r="V81" s="53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</row>
    <row r="82" spans="8:143" hidden="1" x14ac:dyDescent="0.2">
      <c r="H82" s="132">
        <v>37</v>
      </c>
      <c r="I82" s="132"/>
      <c r="J82" s="132"/>
      <c r="K82" s="132"/>
      <c r="R82" s="53"/>
      <c r="S82" s="53"/>
      <c r="T82" s="53"/>
      <c r="U82" s="53"/>
      <c r="V82" s="53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</row>
    <row r="83" spans="8:143" hidden="1" x14ac:dyDescent="0.2">
      <c r="H83" s="132">
        <v>38</v>
      </c>
      <c r="I83" s="132"/>
      <c r="J83" s="132"/>
      <c r="K83" s="132"/>
      <c r="R83" s="53"/>
      <c r="S83" s="53"/>
      <c r="T83" s="53"/>
      <c r="U83" s="53"/>
      <c r="V83" s="53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</row>
    <row r="84" spans="8:143" hidden="1" x14ac:dyDescent="0.2">
      <c r="H84" s="132">
        <v>39</v>
      </c>
      <c r="I84" s="132">
        <v>13</v>
      </c>
      <c r="J84" s="132"/>
      <c r="K84" s="132"/>
      <c r="R84" s="53"/>
      <c r="S84" s="53"/>
      <c r="T84" s="53"/>
      <c r="U84" s="53"/>
      <c r="V84" s="53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</row>
    <row r="85" spans="8:143" hidden="1" x14ac:dyDescent="0.2">
      <c r="H85" s="132">
        <v>40</v>
      </c>
      <c r="I85" s="132"/>
      <c r="J85" s="132"/>
      <c r="K85" s="132"/>
      <c r="R85" s="53"/>
      <c r="S85" s="53"/>
      <c r="T85" s="53"/>
      <c r="U85" s="53"/>
      <c r="V85" s="53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</row>
    <row r="86" spans="8:143" hidden="1" x14ac:dyDescent="0.2">
      <c r="H86" s="132">
        <v>41</v>
      </c>
      <c r="I86" s="132"/>
      <c r="J86" s="132"/>
      <c r="K86" s="132"/>
      <c r="R86" s="53"/>
      <c r="S86" s="53"/>
      <c r="T86" s="53"/>
      <c r="U86" s="53"/>
      <c r="V86" s="53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</row>
    <row r="87" spans="8:143" hidden="1" x14ac:dyDescent="0.2">
      <c r="H87" s="132">
        <v>42</v>
      </c>
      <c r="I87" s="132">
        <v>14</v>
      </c>
      <c r="J87" s="132">
        <v>7</v>
      </c>
      <c r="K87" s="132">
        <v>2</v>
      </c>
      <c r="R87" s="53"/>
      <c r="S87" s="53"/>
      <c r="T87" s="53"/>
      <c r="U87" s="53"/>
      <c r="V87" s="53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</row>
    <row r="88" spans="8:143" hidden="1" x14ac:dyDescent="0.2">
      <c r="H88" s="132">
        <v>43</v>
      </c>
      <c r="I88" s="132"/>
      <c r="J88" s="132"/>
      <c r="K88" s="132"/>
      <c r="R88" s="53"/>
      <c r="S88" s="53"/>
      <c r="T88" s="53"/>
      <c r="U88" s="53"/>
      <c r="V88" s="53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</row>
    <row r="89" spans="8:143" hidden="1" x14ac:dyDescent="0.2">
      <c r="H89" s="132">
        <v>44</v>
      </c>
      <c r="I89" s="132"/>
      <c r="J89" s="132"/>
      <c r="K89" s="132"/>
      <c r="R89" s="53"/>
      <c r="S89" s="53"/>
      <c r="T89" s="53"/>
      <c r="U89" s="53"/>
      <c r="V89" s="53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</row>
    <row r="90" spans="8:143" hidden="1" x14ac:dyDescent="0.2">
      <c r="H90" s="132">
        <v>45</v>
      </c>
      <c r="I90" s="132">
        <v>15</v>
      </c>
      <c r="J90" s="132"/>
      <c r="K90" s="132"/>
      <c r="R90" s="53"/>
      <c r="S90" s="53"/>
      <c r="T90" s="53"/>
      <c r="U90" s="53"/>
      <c r="V90" s="53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</row>
    <row r="91" spans="8:143" hidden="1" x14ac:dyDescent="0.2">
      <c r="H91" s="132">
        <v>46</v>
      </c>
      <c r="I91" s="132"/>
      <c r="J91" s="132"/>
      <c r="K91" s="132"/>
      <c r="R91" s="53"/>
      <c r="S91" s="53"/>
      <c r="T91" s="53"/>
      <c r="U91" s="53"/>
      <c r="V91" s="53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</row>
    <row r="92" spans="8:143" hidden="1" x14ac:dyDescent="0.2">
      <c r="H92" s="132">
        <v>47</v>
      </c>
      <c r="I92" s="132"/>
      <c r="J92" s="132"/>
      <c r="K92" s="132"/>
      <c r="R92" s="53"/>
      <c r="S92" s="53"/>
      <c r="T92" s="53"/>
      <c r="U92" s="53"/>
      <c r="V92" s="53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</row>
    <row r="93" spans="8:143" hidden="1" x14ac:dyDescent="0.2">
      <c r="H93" s="132">
        <v>48</v>
      </c>
      <c r="I93" s="132">
        <v>16</v>
      </c>
      <c r="J93" s="132">
        <v>8</v>
      </c>
      <c r="K93" s="132">
        <v>3</v>
      </c>
      <c r="R93" s="53"/>
      <c r="S93" s="53"/>
      <c r="T93" s="53"/>
      <c r="U93" s="53"/>
      <c r="V93" s="53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</row>
    <row r="94" spans="8:143" hidden="1" x14ac:dyDescent="0.2">
      <c r="H94" s="132">
        <v>49</v>
      </c>
      <c r="I94" s="132"/>
      <c r="J94" s="132"/>
      <c r="K94" s="132"/>
      <c r="R94" s="53"/>
      <c r="S94" s="53"/>
      <c r="T94" s="53"/>
      <c r="U94" s="53"/>
      <c r="V94" s="53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</row>
    <row r="95" spans="8:143" hidden="1" x14ac:dyDescent="0.2">
      <c r="H95" s="132">
        <v>50</v>
      </c>
      <c r="I95" s="132"/>
      <c r="J95" s="132"/>
      <c r="K95" s="132"/>
      <c r="R95" s="53"/>
      <c r="S95" s="53"/>
      <c r="T95" s="53"/>
      <c r="U95" s="53"/>
      <c r="V95" s="53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</row>
    <row r="96" spans="8:143" hidden="1" x14ac:dyDescent="0.2">
      <c r="H96" s="132">
        <v>51</v>
      </c>
      <c r="I96" s="132">
        <v>17</v>
      </c>
      <c r="J96" s="132"/>
      <c r="K96" s="132"/>
      <c r="R96" s="53"/>
      <c r="S96" s="53"/>
      <c r="T96" s="53"/>
      <c r="U96" s="53"/>
      <c r="V96" s="53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</row>
    <row r="97" spans="8:143" hidden="1" x14ac:dyDescent="0.2">
      <c r="H97" s="132">
        <v>52</v>
      </c>
      <c r="I97" s="132"/>
      <c r="J97" s="132"/>
      <c r="K97" s="132"/>
      <c r="R97" s="53"/>
      <c r="S97" s="53"/>
      <c r="T97" s="53"/>
      <c r="U97" s="53"/>
      <c r="V97" s="53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</row>
    <row r="98" spans="8:143" hidden="1" x14ac:dyDescent="0.2">
      <c r="H98" s="132">
        <v>53</v>
      </c>
      <c r="I98" s="132"/>
      <c r="J98" s="132"/>
      <c r="K98" s="132"/>
      <c r="R98" s="53"/>
      <c r="S98" s="53"/>
      <c r="T98" s="53"/>
      <c r="U98" s="53"/>
      <c r="V98" s="53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</row>
    <row r="99" spans="8:143" hidden="1" x14ac:dyDescent="0.2">
      <c r="H99" s="132">
        <v>54</v>
      </c>
      <c r="I99" s="132">
        <v>18</v>
      </c>
      <c r="J99" s="132">
        <v>9</v>
      </c>
      <c r="K99" s="132">
        <v>4</v>
      </c>
      <c r="R99" s="53"/>
      <c r="S99" s="53"/>
      <c r="T99" s="53"/>
      <c r="U99" s="53"/>
      <c r="V99" s="53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</row>
    <row r="100" spans="8:143" hidden="1" x14ac:dyDescent="0.2">
      <c r="H100" s="132">
        <v>55</v>
      </c>
      <c r="I100" s="132"/>
      <c r="J100" s="132"/>
      <c r="K100" s="132"/>
      <c r="R100" s="53"/>
      <c r="S100" s="53"/>
      <c r="T100" s="53"/>
      <c r="U100" s="53"/>
      <c r="V100" s="53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</row>
    <row r="101" spans="8:143" hidden="1" x14ac:dyDescent="0.2">
      <c r="H101" s="132">
        <v>56</v>
      </c>
      <c r="I101" s="132"/>
      <c r="J101" s="132"/>
      <c r="K101" s="132"/>
      <c r="R101" s="53"/>
      <c r="S101" s="53"/>
      <c r="T101" s="53"/>
      <c r="U101" s="53"/>
      <c r="V101" s="53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</row>
    <row r="102" spans="8:143" hidden="1" x14ac:dyDescent="0.2">
      <c r="H102" s="132">
        <v>57</v>
      </c>
      <c r="I102" s="132">
        <v>19</v>
      </c>
      <c r="J102" s="132"/>
      <c r="K102" s="132"/>
      <c r="R102" s="53"/>
      <c r="S102" s="53"/>
      <c r="T102" s="53"/>
      <c r="U102" s="53"/>
      <c r="V102" s="53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</row>
    <row r="103" spans="8:143" hidden="1" x14ac:dyDescent="0.2">
      <c r="H103" s="132">
        <v>58</v>
      </c>
      <c r="I103" s="132"/>
      <c r="J103" s="132"/>
      <c r="K103" s="132"/>
      <c r="R103" s="53"/>
      <c r="S103" s="53"/>
      <c r="T103" s="53"/>
      <c r="U103" s="53"/>
      <c r="V103" s="53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</row>
    <row r="104" spans="8:143" hidden="1" x14ac:dyDescent="0.2">
      <c r="H104" s="132">
        <v>59</v>
      </c>
      <c r="I104" s="132"/>
      <c r="J104" s="132"/>
      <c r="K104" s="132"/>
      <c r="R104" s="53"/>
      <c r="S104" s="53"/>
      <c r="T104" s="53"/>
      <c r="U104" s="53"/>
      <c r="V104" s="53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</row>
    <row r="105" spans="8:143" hidden="1" x14ac:dyDescent="0.2">
      <c r="H105" s="132">
        <v>60</v>
      </c>
      <c r="I105" s="132">
        <v>20</v>
      </c>
      <c r="J105" s="132">
        <v>10</v>
      </c>
      <c r="K105" s="132">
        <v>5</v>
      </c>
      <c r="R105" s="53"/>
      <c r="S105" s="53"/>
      <c r="T105" s="53"/>
      <c r="U105" s="53"/>
      <c r="V105" s="53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  <c r="EI105" s="57"/>
      <c r="EJ105" s="57"/>
      <c r="EK105" s="57"/>
      <c r="EL105" s="57"/>
      <c r="EM105" s="57"/>
    </row>
    <row r="106" spans="8:143" hidden="1" x14ac:dyDescent="0.2">
      <c r="R106" s="53"/>
      <c r="S106" s="53"/>
      <c r="T106" s="53"/>
      <c r="U106" s="53"/>
      <c r="V106" s="53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7"/>
      <c r="ED106" s="57"/>
      <c r="EE106" s="57"/>
      <c r="EF106" s="57"/>
      <c r="EG106" s="57"/>
      <c r="EH106" s="57"/>
      <c r="EI106" s="57"/>
      <c r="EJ106" s="57"/>
      <c r="EK106" s="57"/>
      <c r="EL106" s="57"/>
      <c r="EM106" s="57"/>
    </row>
    <row r="107" spans="8:143" x14ac:dyDescent="0.2">
      <c r="R107" s="53"/>
      <c r="S107" s="53"/>
      <c r="T107" s="53"/>
      <c r="U107" s="53"/>
      <c r="V107" s="53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  <c r="DG107" s="57"/>
      <c r="DH107" s="57"/>
      <c r="DI107" s="57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</row>
    <row r="108" spans="8:143" x14ac:dyDescent="0.2">
      <c r="R108" s="53"/>
      <c r="S108" s="53"/>
      <c r="T108" s="53"/>
      <c r="U108" s="53"/>
      <c r="V108" s="53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/>
      <c r="EF108" s="57"/>
      <c r="EG108" s="57"/>
      <c r="EH108" s="57"/>
      <c r="EI108" s="57"/>
      <c r="EJ108" s="57"/>
      <c r="EK108" s="57"/>
      <c r="EL108" s="57"/>
      <c r="EM108" s="57"/>
    </row>
    <row r="109" spans="8:143" x14ac:dyDescent="0.2">
      <c r="R109" s="53"/>
      <c r="S109" s="53"/>
      <c r="T109" s="53"/>
      <c r="U109" s="53"/>
      <c r="V109" s="53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  <c r="EI109" s="57"/>
      <c r="EJ109" s="57"/>
      <c r="EK109" s="57"/>
      <c r="EL109" s="57"/>
      <c r="EM109" s="57"/>
    </row>
    <row r="110" spans="8:143" x14ac:dyDescent="0.2">
      <c r="R110" s="53"/>
      <c r="S110" s="53"/>
      <c r="T110" s="53"/>
      <c r="U110" s="53"/>
      <c r="V110" s="53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</row>
    <row r="111" spans="8:143" x14ac:dyDescent="0.2">
      <c r="R111" s="53"/>
      <c r="S111" s="53"/>
      <c r="T111" s="53"/>
      <c r="U111" s="53"/>
      <c r="V111" s="53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  <c r="EI111" s="57"/>
      <c r="EJ111" s="57"/>
      <c r="EK111" s="57"/>
      <c r="EL111" s="57"/>
      <c r="EM111" s="57"/>
    </row>
    <row r="112" spans="8:143" x14ac:dyDescent="0.2">
      <c r="R112" s="53"/>
      <c r="S112" s="53"/>
      <c r="T112" s="53"/>
      <c r="U112" s="53"/>
      <c r="V112" s="53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  <c r="EI112" s="57"/>
      <c r="EJ112" s="57"/>
      <c r="EK112" s="57"/>
      <c r="EL112" s="57"/>
      <c r="EM112" s="57"/>
    </row>
    <row r="113" spans="18:143" x14ac:dyDescent="0.2">
      <c r="R113" s="53"/>
      <c r="S113" s="53"/>
      <c r="T113" s="53"/>
      <c r="U113" s="53"/>
      <c r="V113" s="53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</row>
    <row r="114" spans="18:143" x14ac:dyDescent="0.2">
      <c r="R114" s="53"/>
      <c r="S114" s="53"/>
      <c r="T114" s="53"/>
      <c r="U114" s="53"/>
      <c r="V114" s="53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  <c r="EI114" s="57"/>
      <c r="EJ114" s="57"/>
      <c r="EK114" s="57"/>
      <c r="EL114" s="57"/>
      <c r="EM114" s="57"/>
    </row>
    <row r="115" spans="18:143" x14ac:dyDescent="0.2">
      <c r="R115" s="53"/>
      <c r="S115" s="53"/>
      <c r="T115" s="53"/>
      <c r="U115" s="53"/>
      <c r="V115" s="53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G115" s="57"/>
      <c r="DH115" s="57"/>
      <c r="DI115" s="57"/>
      <c r="DJ115" s="57"/>
      <c r="DK115" s="57"/>
      <c r="DL115" s="57"/>
      <c r="DM115" s="57"/>
      <c r="DN115" s="57"/>
      <c r="DO115" s="57"/>
      <c r="DP115" s="57"/>
      <c r="DQ115" s="57"/>
      <c r="DR115" s="57"/>
      <c r="DS115" s="57"/>
      <c r="DT115" s="57"/>
      <c r="DU115" s="57"/>
      <c r="DV115" s="57"/>
      <c r="DW115" s="57"/>
      <c r="DX115" s="57"/>
      <c r="DY115" s="57"/>
      <c r="DZ115" s="57"/>
      <c r="EA115" s="57"/>
      <c r="EB115" s="57"/>
      <c r="EC115" s="57"/>
      <c r="ED115" s="57"/>
      <c r="EE115" s="57"/>
      <c r="EF115" s="57"/>
      <c r="EG115" s="57"/>
      <c r="EH115" s="57"/>
      <c r="EI115" s="57"/>
      <c r="EJ115" s="57"/>
      <c r="EK115" s="57"/>
      <c r="EL115" s="57"/>
      <c r="EM115" s="57"/>
    </row>
    <row r="116" spans="18:143" x14ac:dyDescent="0.2">
      <c r="R116" s="53"/>
      <c r="S116" s="53"/>
      <c r="T116" s="53"/>
      <c r="U116" s="53"/>
      <c r="V116" s="53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  <c r="EI116" s="57"/>
      <c r="EJ116" s="57"/>
      <c r="EK116" s="57"/>
      <c r="EL116" s="57"/>
      <c r="EM116" s="57"/>
    </row>
    <row r="117" spans="18:143" x14ac:dyDescent="0.2">
      <c r="R117" s="53"/>
      <c r="S117" s="53"/>
      <c r="T117" s="53"/>
      <c r="U117" s="53"/>
      <c r="V117" s="53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  <c r="DG117" s="57"/>
      <c r="DH117" s="57"/>
      <c r="DI117" s="57"/>
      <c r="DJ117" s="57"/>
      <c r="DK117" s="57"/>
      <c r="DL117" s="57"/>
      <c r="DM117" s="57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  <c r="EI117" s="57"/>
      <c r="EJ117" s="57"/>
      <c r="EK117" s="57"/>
      <c r="EL117" s="57"/>
      <c r="EM117" s="57"/>
    </row>
    <row r="118" spans="18:143" x14ac:dyDescent="0.2">
      <c r="R118" s="53"/>
      <c r="S118" s="53"/>
      <c r="T118" s="53"/>
      <c r="U118" s="53"/>
      <c r="V118" s="53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</row>
    <row r="119" spans="18:143" x14ac:dyDescent="0.2">
      <c r="R119" s="53"/>
      <c r="S119" s="53"/>
      <c r="T119" s="53"/>
      <c r="U119" s="53"/>
      <c r="V119" s="53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</row>
    <row r="120" spans="18:143" x14ac:dyDescent="0.2">
      <c r="R120" s="53"/>
      <c r="S120" s="53"/>
      <c r="T120" s="53"/>
      <c r="U120" s="53"/>
      <c r="V120" s="53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</row>
    <row r="121" spans="18:143" x14ac:dyDescent="0.2">
      <c r="R121" s="53"/>
      <c r="S121" s="53"/>
      <c r="T121" s="53"/>
      <c r="U121" s="53"/>
      <c r="V121" s="53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7"/>
      <c r="DO121" s="57"/>
      <c r="DP121" s="57"/>
      <c r="DQ121" s="57"/>
      <c r="DR121" s="57"/>
      <c r="DS121" s="57"/>
      <c r="DT121" s="57"/>
      <c r="DU121" s="57"/>
      <c r="DV121" s="57"/>
      <c r="DW121" s="57"/>
      <c r="DX121" s="57"/>
      <c r="DY121" s="57"/>
      <c r="DZ121" s="57"/>
      <c r="EA121" s="57"/>
      <c r="EB121" s="57"/>
      <c r="EC121" s="57"/>
      <c r="ED121" s="57"/>
      <c r="EE121" s="57"/>
      <c r="EF121" s="57"/>
      <c r="EG121" s="57"/>
      <c r="EH121" s="57"/>
      <c r="EI121" s="57"/>
      <c r="EJ121" s="57"/>
      <c r="EK121" s="57"/>
      <c r="EL121" s="57"/>
      <c r="EM121" s="57"/>
    </row>
    <row r="122" spans="18:143" x14ac:dyDescent="0.2">
      <c r="R122" s="53"/>
      <c r="S122" s="53"/>
      <c r="T122" s="53"/>
      <c r="U122" s="53"/>
      <c r="V122" s="53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57"/>
      <c r="DQ122" s="57"/>
      <c r="DR122" s="57"/>
      <c r="DS122" s="57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57"/>
      <c r="EE122" s="57"/>
      <c r="EF122" s="57"/>
      <c r="EG122" s="57"/>
      <c r="EH122" s="57"/>
      <c r="EI122" s="57"/>
      <c r="EJ122" s="57"/>
      <c r="EK122" s="57"/>
      <c r="EL122" s="57"/>
      <c r="EM122" s="57"/>
    </row>
    <row r="123" spans="18:143" x14ac:dyDescent="0.2">
      <c r="R123" s="53"/>
      <c r="S123" s="53"/>
      <c r="T123" s="53"/>
      <c r="U123" s="53"/>
      <c r="V123" s="53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7"/>
      <c r="CV123" s="57"/>
      <c r="CW123" s="57"/>
      <c r="CX123" s="57"/>
      <c r="CY123" s="57"/>
      <c r="CZ123" s="57"/>
      <c r="DA123" s="57"/>
      <c r="DB123" s="57"/>
      <c r="DC123" s="57"/>
      <c r="DD123" s="57"/>
      <c r="DE123" s="57"/>
      <c r="DF123" s="57"/>
      <c r="DG123" s="57"/>
      <c r="DH123" s="57"/>
      <c r="DI123" s="57"/>
      <c r="DJ123" s="57"/>
      <c r="DK123" s="57"/>
      <c r="DL123" s="57"/>
      <c r="DM123" s="57"/>
      <c r="DN123" s="57"/>
      <c r="DO123" s="57"/>
      <c r="DP123" s="57"/>
      <c r="DQ123" s="57"/>
      <c r="DR123" s="57"/>
      <c r="DS123" s="57"/>
      <c r="DT123" s="57"/>
      <c r="DU123" s="57"/>
      <c r="DV123" s="57"/>
      <c r="DW123" s="57"/>
      <c r="DX123" s="57"/>
      <c r="DY123" s="57"/>
      <c r="DZ123" s="57"/>
      <c r="EA123" s="57"/>
      <c r="EB123" s="57"/>
      <c r="EC123" s="57"/>
      <c r="ED123" s="57"/>
      <c r="EE123" s="57"/>
      <c r="EF123" s="57"/>
      <c r="EG123" s="57"/>
      <c r="EH123" s="57"/>
      <c r="EI123" s="57"/>
      <c r="EJ123" s="57"/>
      <c r="EK123" s="57"/>
      <c r="EL123" s="57"/>
      <c r="EM123" s="57"/>
    </row>
    <row r="124" spans="18:143" x14ac:dyDescent="0.2">
      <c r="R124" s="53"/>
      <c r="S124" s="53"/>
      <c r="T124" s="53"/>
      <c r="U124" s="53"/>
      <c r="V124" s="53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  <c r="DT124" s="57"/>
      <c r="DU124" s="57"/>
      <c r="DV124" s="57"/>
      <c r="DW124" s="57"/>
      <c r="DX124" s="57"/>
      <c r="DY124" s="57"/>
      <c r="DZ124" s="57"/>
      <c r="EA124" s="57"/>
      <c r="EB124" s="57"/>
      <c r="EC124" s="57"/>
      <c r="ED124" s="57"/>
      <c r="EE124" s="57"/>
      <c r="EF124" s="57"/>
      <c r="EG124" s="57"/>
      <c r="EH124" s="57"/>
      <c r="EI124" s="57"/>
      <c r="EJ124" s="57"/>
      <c r="EK124" s="57"/>
      <c r="EL124" s="57"/>
      <c r="EM124" s="57"/>
    </row>
    <row r="125" spans="18:143" x14ac:dyDescent="0.2">
      <c r="R125" s="53"/>
      <c r="S125" s="53"/>
      <c r="T125" s="53"/>
      <c r="U125" s="53"/>
      <c r="V125" s="53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  <c r="DG125" s="57"/>
      <c r="DH125" s="57"/>
      <c r="DI125" s="57"/>
      <c r="DJ125" s="57"/>
      <c r="DK125" s="57"/>
      <c r="DL125" s="57"/>
      <c r="DM125" s="57"/>
      <c r="DN125" s="57"/>
      <c r="DO125" s="57"/>
      <c r="DP125" s="57"/>
      <c r="DQ125" s="57"/>
      <c r="DR125" s="57"/>
      <c r="DS125" s="57"/>
      <c r="DT125" s="57"/>
      <c r="DU125" s="57"/>
      <c r="DV125" s="57"/>
      <c r="DW125" s="57"/>
      <c r="DX125" s="57"/>
      <c r="DY125" s="57"/>
      <c r="DZ125" s="57"/>
      <c r="EA125" s="57"/>
      <c r="EB125" s="57"/>
      <c r="EC125" s="57"/>
      <c r="ED125" s="57"/>
      <c r="EE125" s="57"/>
      <c r="EF125" s="57"/>
      <c r="EG125" s="57"/>
      <c r="EH125" s="57"/>
      <c r="EI125" s="57"/>
      <c r="EJ125" s="57"/>
      <c r="EK125" s="57"/>
      <c r="EL125" s="57"/>
      <c r="EM125" s="57"/>
    </row>
    <row r="126" spans="18:143" x14ac:dyDescent="0.2">
      <c r="R126" s="53"/>
      <c r="S126" s="53"/>
      <c r="T126" s="53"/>
      <c r="U126" s="53"/>
      <c r="V126" s="53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  <c r="DI126" s="57"/>
      <c r="DJ126" s="57"/>
      <c r="DK126" s="57"/>
      <c r="DL126" s="57"/>
      <c r="DM126" s="57"/>
      <c r="DN126" s="57"/>
      <c r="DO126" s="57"/>
      <c r="DP126" s="57"/>
      <c r="DQ126" s="57"/>
      <c r="DR126" s="57"/>
      <c r="DS126" s="57"/>
      <c r="DT126" s="57"/>
      <c r="DU126" s="57"/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  <c r="EI126" s="57"/>
      <c r="EJ126" s="57"/>
      <c r="EK126" s="57"/>
      <c r="EL126" s="57"/>
      <c r="EM126" s="57"/>
    </row>
    <row r="127" spans="18:143" x14ac:dyDescent="0.2">
      <c r="R127" s="53"/>
      <c r="S127" s="53"/>
      <c r="T127" s="53"/>
      <c r="U127" s="53"/>
      <c r="V127" s="53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  <c r="DG127" s="57"/>
      <c r="DH127" s="57"/>
      <c r="DI127" s="57"/>
      <c r="DJ127" s="57"/>
      <c r="DK127" s="57"/>
      <c r="DL127" s="57"/>
      <c r="DM127" s="57"/>
      <c r="DN127" s="57"/>
      <c r="DO127" s="57"/>
      <c r="DP127" s="57"/>
      <c r="DQ127" s="57"/>
      <c r="DR127" s="57"/>
      <c r="DS127" s="57"/>
      <c r="DT127" s="57"/>
      <c r="DU127" s="57"/>
      <c r="DV127" s="57"/>
      <c r="DW127" s="57"/>
      <c r="DX127" s="57"/>
      <c r="DY127" s="57"/>
      <c r="DZ127" s="57"/>
      <c r="EA127" s="57"/>
      <c r="EB127" s="57"/>
      <c r="EC127" s="57"/>
      <c r="ED127" s="57"/>
      <c r="EE127" s="57"/>
      <c r="EF127" s="57"/>
      <c r="EG127" s="57"/>
      <c r="EH127" s="57"/>
      <c r="EI127" s="57"/>
      <c r="EJ127" s="57"/>
      <c r="EK127" s="57"/>
      <c r="EL127" s="57"/>
      <c r="EM127" s="57"/>
    </row>
    <row r="128" spans="18:143" x14ac:dyDescent="0.2">
      <c r="R128" s="53"/>
      <c r="S128" s="53"/>
      <c r="T128" s="53"/>
      <c r="U128" s="53"/>
      <c r="V128" s="53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A128" s="57"/>
      <c r="DB128" s="57"/>
      <c r="DC128" s="57"/>
      <c r="DD128" s="57"/>
      <c r="DE128" s="57"/>
      <c r="DF128" s="57"/>
      <c r="DG128" s="57"/>
      <c r="DH128" s="57"/>
      <c r="DI128" s="57"/>
      <c r="DJ128" s="57"/>
      <c r="DK128" s="57"/>
      <c r="DL128" s="57"/>
      <c r="DM128" s="57"/>
      <c r="DN128" s="57"/>
      <c r="DO128" s="57"/>
      <c r="DP128" s="57"/>
      <c r="DQ128" s="57"/>
      <c r="DR128" s="57"/>
      <c r="DS128" s="57"/>
      <c r="DT128" s="57"/>
      <c r="DU128" s="57"/>
      <c r="DV128" s="57"/>
      <c r="DW128" s="57"/>
      <c r="DX128" s="57"/>
      <c r="DY128" s="57"/>
      <c r="DZ128" s="57"/>
      <c r="EA128" s="57"/>
      <c r="EB128" s="57"/>
      <c r="EC128" s="57"/>
      <c r="ED128" s="57"/>
      <c r="EE128" s="57"/>
      <c r="EF128" s="57"/>
      <c r="EG128" s="57"/>
      <c r="EH128" s="57"/>
      <c r="EI128" s="57"/>
      <c r="EJ128" s="57"/>
      <c r="EK128" s="57"/>
      <c r="EL128" s="57"/>
      <c r="EM128" s="57"/>
    </row>
    <row r="129" spans="18:143" x14ac:dyDescent="0.2">
      <c r="R129" s="53"/>
      <c r="S129" s="53"/>
      <c r="T129" s="53"/>
      <c r="U129" s="53"/>
      <c r="V129" s="53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</row>
    <row r="130" spans="18:143" x14ac:dyDescent="0.2">
      <c r="R130" s="53"/>
      <c r="S130" s="53"/>
      <c r="T130" s="53"/>
      <c r="U130" s="53"/>
      <c r="V130" s="53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</row>
    <row r="131" spans="18:143" x14ac:dyDescent="0.2">
      <c r="R131" s="53"/>
      <c r="S131" s="53"/>
      <c r="T131" s="53"/>
      <c r="U131" s="53"/>
      <c r="V131" s="53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  <c r="DD131" s="57"/>
      <c r="DE131" s="57"/>
      <c r="DF131" s="57"/>
      <c r="DG131" s="57"/>
      <c r="DH131" s="57"/>
      <c r="DI131" s="57"/>
      <c r="DJ131" s="57"/>
      <c r="DK131" s="57"/>
      <c r="DL131" s="57"/>
      <c r="DM131" s="57"/>
      <c r="DN131" s="57"/>
      <c r="DO131" s="57"/>
      <c r="DP131" s="57"/>
      <c r="DQ131" s="57"/>
      <c r="DR131" s="57"/>
      <c r="DS131" s="57"/>
      <c r="DT131" s="57"/>
      <c r="DU131" s="57"/>
      <c r="DV131" s="57"/>
      <c r="DW131" s="57"/>
      <c r="DX131" s="57"/>
      <c r="DY131" s="57"/>
      <c r="DZ131" s="57"/>
      <c r="EA131" s="57"/>
      <c r="EB131" s="57"/>
      <c r="EC131" s="57"/>
      <c r="ED131" s="57"/>
      <c r="EE131" s="57"/>
      <c r="EF131" s="57"/>
      <c r="EG131" s="57"/>
      <c r="EH131" s="57"/>
      <c r="EI131" s="57"/>
      <c r="EJ131" s="57"/>
      <c r="EK131" s="57"/>
      <c r="EL131" s="57"/>
      <c r="EM131" s="57"/>
    </row>
    <row r="132" spans="18:143" x14ac:dyDescent="0.2">
      <c r="R132" s="53"/>
      <c r="S132" s="53"/>
      <c r="T132" s="53"/>
      <c r="U132" s="53"/>
      <c r="V132" s="53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  <c r="CV132" s="57"/>
      <c r="CW132" s="57"/>
      <c r="CX132" s="57"/>
      <c r="CY132" s="57"/>
      <c r="CZ132" s="57"/>
      <c r="DA132" s="57"/>
      <c r="DB132" s="57"/>
      <c r="DC132" s="57"/>
      <c r="DD132" s="57"/>
      <c r="DE132" s="57"/>
      <c r="DF132" s="57"/>
      <c r="DG132" s="57"/>
      <c r="DH132" s="57"/>
      <c r="DI132" s="57"/>
      <c r="DJ132" s="57"/>
      <c r="DK132" s="57"/>
      <c r="DL132" s="57"/>
      <c r="DM132" s="57"/>
      <c r="DN132" s="57"/>
      <c r="DO132" s="57"/>
      <c r="DP132" s="57"/>
      <c r="DQ132" s="57"/>
      <c r="DR132" s="57"/>
      <c r="DS132" s="57"/>
      <c r="DT132" s="57"/>
      <c r="DU132" s="57"/>
      <c r="DV132" s="57"/>
      <c r="DW132" s="57"/>
      <c r="DX132" s="57"/>
      <c r="DY132" s="57"/>
      <c r="DZ132" s="57"/>
      <c r="EA132" s="57"/>
      <c r="EB132" s="57"/>
      <c r="EC132" s="57"/>
      <c r="ED132" s="57"/>
      <c r="EE132" s="57"/>
      <c r="EF132" s="57"/>
      <c r="EG132" s="57"/>
      <c r="EH132" s="57"/>
      <c r="EI132" s="57"/>
      <c r="EJ132" s="57"/>
      <c r="EK132" s="57"/>
      <c r="EL132" s="57"/>
      <c r="EM132" s="57"/>
    </row>
    <row r="133" spans="18:143" x14ac:dyDescent="0.2">
      <c r="R133" s="53"/>
      <c r="S133" s="53"/>
      <c r="T133" s="53"/>
      <c r="U133" s="53"/>
      <c r="V133" s="53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  <c r="CQ133" s="57"/>
      <c r="CR133" s="57"/>
      <c r="CS133" s="57"/>
      <c r="CT133" s="57"/>
      <c r="CU133" s="57"/>
      <c r="CV133" s="57"/>
      <c r="CW133" s="57"/>
      <c r="CX133" s="57"/>
      <c r="CY133" s="57"/>
      <c r="CZ133" s="57"/>
      <c r="DA133" s="57"/>
      <c r="DB133" s="57"/>
      <c r="DC133" s="57"/>
      <c r="DD133" s="57"/>
      <c r="DE133" s="57"/>
      <c r="DF133" s="57"/>
      <c r="DG133" s="57"/>
      <c r="DH133" s="57"/>
      <c r="DI133" s="57"/>
      <c r="DJ133" s="57"/>
      <c r="DK133" s="57"/>
      <c r="DL133" s="57"/>
      <c r="DM133" s="57"/>
      <c r="DN133" s="57"/>
      <c r="DO133" s="57"/>
      <c r="DP133" s="57"/>
      <c r="DQ133" s="57"/>
      <c r="DR133" s="57"/>
      <c r="DS133" s="57"/>
      <c r="DT133" s="57"/>
      <c r="DU133" s="57"/>
      <c r="DV133" s="57"/>
      <c r="DW133" s="57"/>
      <c r="DX133" s="57"/>
      <c r="DY133" s="57"/>
      <c r="DZ133" s="57"/>
      <c r="EA133" s="57"/>
      <c r="EB133" s="57"/>
      <c r="EC133" s="57"/>
      <c r="ED133" s="57"/>
      <c r="EE133" s="57"/>
      <c r="EF133" s="57"/>
      <c r="EG133" s="57"/>
      <c r="EH133" s="57"/>
      <c r="EI133" s="57"/>
      <c r="EJ133" s="57"/>
      <c r="EK133" s="57"/>
      <c r="EL133" s="57"/>
      <c r="EM133" s="57"/>
    </row>
    <row r="134" spans="18:143" x14ac:dyDescent="0.2">
      <c r="R134" s="53"/>
      <c r="S134" s="53"/>
      <c r="T134" s="53"/>
      <c r="U134" s="53"/>
      <c r="V134" s="53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  <c r="DE134" s="57"/>
      <c r="DF134" s="57"/>
      <c r="DG134" s="57"/>
      <c r="DH134" s="57"/>
      <c r="DI134" s="57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</row>
    <row r="135" spans="18:143" x14ac:dyDescent="0.2">
      <c r="R135" s="53"/>
      <c r="S135" s="53"/>
      <c r="T135" s="53"/>
      <c r="U135" s="53"/>
      <c r="V135" s="53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</row>
    <row r="136" spans="18:143" x14ac:dyDescent="0.2">
      <c r="R136" s="53"/>
      <c r="S136" s="53"/>
      <c r="T136" s="53"/>
      <c r="U136" s="53"/>
      <c r="V136" s="53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  <c r="EI136" s="57"/>
      <c r="EJ136" s="57"/>
      <c r="EK136" s="57"/>
      <c r="EL136" s="57"/>
      <c r="EM136" s="57"/>
    </row>
    <row r="137" spans="18:143" x14ac:dyDescent="0.2">
      <c r="R137" s="53"/>
      <c r="S137" s="53"/>
      <c r="T137" s="53"/>
      <c r="U137" s="53"/>
      <c r="V137" s="53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</row>
    <row r="138" spans="18:143" x14ac:dyDescent="0.2">
      <c r="R138" s="53"/>
      <c r="S138" s="53"/>
      <c r="T138" s="53"/>
      <c r="U138" s="53"/>
      <c r="V138" s="53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  <c r="EI138" s="57"/>
      <c r="EJ138" s="57"/>
      <c r="EK138" s="57"/>
      <c r="EL138" s="57"/>
      <c r="EM138" s="57"/>
    </row>
    <row r="139" spans="18:143" x14ac:dyDescent="0.2">
      <c r="R139" s="53"/>
      <c r="S139" s="53"/>
      <c r="T139" s="53"/>
      <c r="U139" s="53"/>
      <c r="V139" s="53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  <c r="DQ139" s="57"/>
      <c r="DR139" s="57"/>
      <c r="DS139" s="57"/>
      <c r="DT139" s="57"/>
      <c r="DU139" s="57"/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  <c r="EI139" s="57"/>
      <c r="EJ139" s="57"/>
      <c r="EK139" s="57"/>
      <c r="EL139" s="57"/>
      <c r="EM139" s="57"/>
    </row>
    <row r="140" spans="18:143" x14ac:dyDescent="0.2">
      <c r="R140" s="53"/>
      <c r="S140" s="53"/>
      <c r="T140" s="53"/>
      <c r="U140" s="53"/>
      <c r="V140" s="53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  <c r="DE140" s="57"/>
      <c r="DF140" s="57"/>
      <c r="DG140" s="57"/>
      <c r="DH140" s="57"/>
      <c r="DI140" s="57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  <c r="EI140" s="57"/>
      <c r="EJ140" s="57"/>
      <c r="EK140" s="57"/>
      <c r="EL140" s="57"/>
      <c r="EM140" s="57"/>
    </row>
    <row r="141" spans="18:143" x14ac:dyDescent="0.2">
      <c r="R141" s="53"/>
      <c r="S141" s="53"/>
      <c r="T141" s="53"/>
      <c r="U141" s="53"/>
      <c r="V141" s="53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  <c r="EI141" s="57"/>
      <c r="EJ141" s="57"/>
      <c r="EK141" s="57"/>
      <c r="EL141" s="57"/>
      <c r="EM141" s="57"/>
    </row>
    <row r="142" spans="18:143" x14ac:dyDescent="0.2">
      <c r="R142" s="53"/>
      <c r="S142" s="53"/>
      <c r="T142" s="53"/>
      <c r="U142" s="53"/>
      <c r="V142" s="53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</row>
    <row r="143" spans="18:143" x14ac:dyDescent="0.2">
      <c r="R143" s="53"/>
      <c r="S143" s="53"/>
      <c r="T143" s="53"/>
      <c r="U143" s="53"/>
      <c r="V143" s="53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</row>
    <row r="144" spans="18:143" x14ac:dyDescent="0.2">
      <c r="R144" s="53"/>
      <c r="S144" s="53"/>
      <c r="T144" s="53"/>
      <c r="U144" s="53"/>
      <c r="V144" s="53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</row>
    <row r="145" spans="18:143" x14ac:dyDescent="0.2">
      <c r="R145" s="53"/>
      <c r="S145" s="53"/>
      <c r="T145" s="53"/>
      <c r="U145" s="53"/>
      <c r="V145" s="53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  <c r="EI145" s="57"/>
      <c r="EJ145" s="57"/>
      <c r="EK145" s="57"/>
      <c r="EL145" s="57"/>
      <c r="EM145" s="57"/>
    </row>
    <row r="146" spans="18:143" x14ac:dyDescent="0.2">
      <c r="R146" s="53"/>
      <c r="S146" s="53"/>
      <c r="T146" s="53"/>
      <c r="U146" s="53"/>
      <c r="V146" s="53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  <c r="EI146" s="57"/>
      <c r="EJ146" s="57"/>
      <c r="EK146" s="57"/>
      <c r="EL146" s="57"/>
      <c r="EM146" s="57"/>
    </row>
    <row r="147" spans="18:143" x14ac:dyDescent="0.2">
      <c r="R147" s="53"/>
      <c r="S147" s="53"/>
      <c r="T147" s="53"/>
      <c r="U147" s="53"/>
      <c r="V147" s="53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</row>
    <row r="148" spans="18:143" x14ac:dyDescent="0.2">
      <c r="R148" s="53"/>
      <c r="S148" s="53"/>
      <c r="T148" s="53"/>
      <c r="U148" s="53"/>
      <c r="V148" s="53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  <c r="DE148" s="57"/>
      <c r="DF148" s="57"/>
      <c r="DG148" s="57"/>
      <c r="DH148" s="57"/>
      <c r="DI148" s="57"/>
      <c r="DJ148" s="57"/>
      <c r="DK148" s="57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  <c r="DW148" s="57"/>
      <c r="DX148" s="57"/>
      <c r="DY148" s="57"/>
      <c r="DZ148" s="57"/>
      <c r="EA148" s="57"/>
      <c r="EB148" s="57"/>
      <c r="EC148" s="57"/>
      <c r="ED148" s="57"/>
      <c r="EE148" s="57"/>
      <c r="EF148" s="57"/>
      <c r="EG148" s="57"/>
      <c r="EH148" s="57"/>
      <c r="EI148" s="57"/>
      <c r="EJ148" s="57"/>
      <c r="EK148" s="57"/>
      <c r="EL148" s="57"/>
      <c r="EM148" s="57"/>
    </row>
    <row r="149" spans="18:143" x14ac:dyDescent="0.2">
      <c r="R149" s="53"/>
      <c r="S149" s="53"/>
      <c r="T149" s="53"/>
      <c r="U149" s="53"/>
      <c r="V149" s="53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  <c r="DE149" s="57"/>
      <c r="DF149" s="57"/>
      <c r="DG149" s="57"/>
      <c r="DH149" s="57"/>
      <c r="DI149" s="57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57"/>
      <c r="DZ149" s="57"/>
      <c r="EA149" s="57"/>
      <c r="EB149" s="57"/>
      <c r="EC149" s="57"/>
      <c r="ED149" s="57"/>
      <c r="EE149" s="57"/>
      <c r="EF149" s="57"/>
      <c r="EG149" s="57"/>
      <c r="EH149" s="57"/>
      <c r="EI149" s="57"/>
      <c r="EJ149" s="57"/>
      <c r="EK149" s="57"/>
      <c r="EL149" s="57"/>
      <c r="EM149" s="57"/>
    </row>
    <row r="150" spans="18:143" x14ac:dyDescent="0.2">
      <c r="R150" s="53"/>
      <c r="S150" s="53"/>
      <c r="T150" s="53"/>
      <c r="U150" s="53"/>
      <c r="V150" s="53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G150" s="57"/>
      <c r="DH150" s="57"/>
      <c r="DI150" s="57"/>
      <c r="DJ150" s="57"/>
      <c r="DK150" s="57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  <c r="DV150" s="57"/>
      <c r="DW150" s="57"/>
      <c r="DX150" s="57"/>
      <c r="DY150" s="57"/>
      <c r="DZ150" s="57"/>
      <c r="EA150" s="57"/>
      <c r="EB150" s="57"/>
      <c r="EC150" s="57"/>
      <c r="ED150" s="57"/>
      <c r="EE150" s="57"/>
      <c r="EF150" s="57"/>
      <c r="EG150" s="57"/>
      <c r="EH150" s="57"/>
      <c r="EI150" s="57"/>
      <c r="EJ150" s="57"/>
      <c r="EK150" s="57"/>
      <c r="EL150" s="57"/>
      <c r="EM150" s="57"/>
    </row>
    <row r="151" spans="18:143" x14ac:dyDescent="0.2">
      <c r="R151" s="53"/>
      <c r="S151" s="53"/>
      <c r="T151" s="53"/>
      <c r="U151" s="53"/>
      <c r="V151" s="53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G151" s="57"/>
      <c r="DH151" s="57"/>
      <c r="DI151" s="57"/>
      <c r="DJ151" s="57"/>
      <c r="DK151" s="57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  <c r="DV151" s="57"/>
      <c r="DW151" s="57"/>
      <c r="DX151" s="57"/>
      <c r="DY151" s="57"/>
      <c r="DZ151" s="57"/>
      <c r="EA151" s="57"/>
      <c r="EB151" s="57"/>
      <c r="EC151" s="57"/>
      <c r="ED151" s="57"/>
      <c r="EE151" s="57"/>
      <c r="EF151" s="57"/>
      <c r="EG151" s="57"/>
      <c r="EH151" s="57"/>
      <c r="EI151" s="57"/>
      <c r="EJ151" s="57"/>
      <c r="EK151" s="57"/>
      <c r="EL151" s="57"/>
      <c r="EM151" s="57"/>
    </row>
    <row r="152" spans="18:143" x14ac:dyDescent="0.2">
      <c r="R152" s="53"/>
      <c r="S152" s="53"/>
      <c r="T152" s="53"/>
      <c r="U152" s="53"/>
      <c r="V152" s="53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G152" s="57"/>
      <c r="DH152" s="57"/>
      <c r="DI152" s="57"/>
      <c r="DJ152" s="57"/>
      <c r="DK152" s="57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  <c r="DV152" s="57"/>
      <c r="DW152" s="57"/>
      <c r="DX152" s="57"/>
      <c r="DY152" s="57"/>
      <c r="DZ152" s="57"/>
      <c r="EA152" s="57"/>
      <c r="EB152" s="57"/>
      <c r="EC152" s="57"/>
      <c r="ED152" s="57"/>
      <c r="EE152" s="57"/>
      <c r="EF152" s="57"/>
      <c r="EG152" s="57"/>
      <c r="EH152" s="57"/>
      <c r="EI152" s="57"/>
      <c r="EJ152" s="57"/>
      <c r="EK152" s="57"/>
      <c r="EL152" s="57"/>
      <c r="EM152" s="57"/>
    </row>
    <row r="153" spans="18:143" x14ac:dyDescent="0.2">
      <c r="R153" s="53"/>
      <c r="S153" s="53"/>
      <c r="T153" s="53"/>
      <c r="U153" s="53"/>
      <c r="V153" s="53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57"/>
      <c r="DZ153" s="57"/>
      <c r="EA153" s="57"/>
      <c r="EB153" s="57"/>
      <c r="EC153" s="57"/>
      <c r="ED153" s="57"/>
      <c r="EE153" s="57"/>
      <c r="EF153" s="57"/>
      <c r="EG153" s="57"/>
      <c r="EH153" s="57"/>
      <c r="EI153" s="57"/>
      <c r="EJ153" s="57"/>
      <c r="EK153" s="57"/>
      <c r="EL153" s="57"/>
      <c r="EM153" s="57"/>
    </row>
    <row r="154" spans="18:143" x14ac:dyDescent="0.2">
      <c r="R154" s="53"/>
      <c r="S154" s="53"/>
      <c r="T154" s="53"/>
      <c r="U154" s="53"/>
      <c r="V154" s="53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7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  <c r="DW154" s="57"/>
      <c r="DX154" s="57"/>
      <c r="DY154" s="57"/>
      <c r="DZ154" s="57"/>
      <c r="EA154" s="57"/>
      <c r="EB154" s="57"/>
      <c r="EC154" s="57"/>
      <c r="ED154" s="57"/>
      <c r="EE154" s="57"/>
      <c r="EF154" s="57"/>
      <c r="EG154" s="57"/>
      <c r="EH154" s="57"/>
      <c r="EI154" s="57"/>
      <c r="EJ154" s="57"/>
      <c r="EK154" s="57"/>
      <c r="EL154" s="57"/>
      <c r="EM154" s="57"/>
    </row>
    <row r="155" spans="18:143" x14ac:dyDescent="0.2">
      <c r="R155" s="53"/>
      <c r="S155" s="53"/>
      <c r="T155" s="53"/>
      <c r="U155" s="53"/>
      <c r="V155" s="53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  <c r="EI155" s="57"/>
      <c r="EJ155" s="57"/>
      <c r="EK155" s="57"/>
      <c r="EL155" s="57"/>
      <c r="EM155" s="57"/>
    </row>
    <row r="156" spans="18:143" x14ac:dyDescent="0.2">
      <c r="R156" s="53"/>
      <c r="S156" s="53"/>
      <c r="T156" s="53"/>
      <c r="U156" s="53"/>
      <c r="V156" s="53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7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  <c r="DW156" s="57"/>
      <c r="DX156" s="57"/>
      <c r="DY156" s="57"/>
      <c r="DZ156" s="57"/>
      <c r="EA156" s="57"/>
      <c r="EB156" s="57"/>
      <c r="EC156" s="57"/>
      <c r="ED156" s="57"/>
      <c r="EE156" s="57"/>
      <c r="EF156" s="57"/>
      <c r="EG156" s="57"/>
      <c r="EH156" s="57"/>
      <c r="EI156" s="57"/>
      <c r="EJ156" s="57"/>
      <c r="EK156" s="57"/>
      <c r="EL156" s="57"/>
      <c r="EM156" s="57"/>
    </row>
    <row r="157" spans="18:143" x14ac:dyDescent="0.2">
      <c r="R157" s="53"/>
      <c r="S157" s="53"/>
      <c r="T157" s="53"/>
      <c r="U157" s="53"/>
      <c r="V157" s="53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  <c r="EI157" s="57"/>
      <c r="EJ157" s="57"/>
      <c r="EK157" s="57"/>
      <c r="EL157" s="57"/>
      <c r="EM157" s="57"/>
    </row>
    <row r="158" spans="18:143" x14ac:dyDescent="0.2">
      <c r="R158" s="53"/>
      <c r="S158" s="53"/>
      <c r="T158" s="53"/>
      <c r="U158" s="53"/>
      <c r="V158" s="53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</row>
    <row r="159" spans="18:143" x14ac:dyDescent="0.2">
      <c r="R159" s="53"/>
      <c r="S159" s="53"/>
      <c r="T159" s="53"/>
      <c r="U159" s="53"/>
      <c r="V159" s="53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</row>
    <row r="160" spans="18:143" x14ac:dyDescent="0.2">
      <c r="R160" s="53"/>
      <c r="S160" s="53"/>
      <c r="T160" s="53"/>
      <c r="U160" s="53"/>
      <c r="V160" s="53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  <c r="DW160" s="57"/>
      <c r="DX160" s="57"/>
      <c r="DY160" s="57"/>
      <c r="DZ160" s="57"/>
      <c r="EA160" s="57"/>
      <c r="EB160" s="57"/>
      <c r="EC160" s="57"/>
      <c r="ED160" s="57"/>
      <c r="EE160" s="57"/>
      <c r="EF160" s="57"/>
      <c r="EG160" s="57"/>
      <c r="EH160" s="57"/>
      <c r="EI160" s="57"/>
      <c r="EJ160" s="57"/>
      <c r="EK160" s="57"/>
      <c r="EL160" s="57"/>
      <c r="EM160" s="57"/>
    </row>
    <row r="161" spans="18:143" x14ac:dyDescent="0.2">
      <c r="R161" s="53"/>
      <c r="S161" s="53"/>
      <c r="T161" s="53"/>
      <c r="U161" s="53"/>
      <c r="V161" s="53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</row>
    <row r="162" spans="18:143" x14ac:dyDescent="0.2">
      <c r="R162" s="53"/>
      <c r="S162" s="53"/>
      <c r="T162" s="53"/>
      <c r="U162" s="53"/>
      <c r="V162" s="53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  <c r="DE162" s="57"/>
      <c r="DF162" s="57"/>
      <c r="DG162" s="57"/>
      <c r="DH162" s="57"/>
      <c r="DI162" s="57"/>
      <c r="DJ162" s="57"/>
      <c r="DK162" s="57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  <c r="DV162" s="57"/>
      <c r="DW162" s="57"/>
      <c r="DX162" s="57"/>
      <c r="DY162" s="57"/>
      <c r="DZ162" s="57"/>
      <c r="EA162" s="57"/>
      <c r="EB162" s="57"/>
      <c r="EC162" s="57"/>
      <c r="ED162" s="57"/>
      <c r="EE162" s="57"/>
      <c r="EF162" s="57"/>
      <c r="EG162" s="57"/>
      <c r="EH162" s="57"/>
      <c r="EI162" s="57"/>
      <c r="EJ162" s="57"/>
      <c r="EK162" s="57"/>
      <c r="EL162" s="57"/>
      <c r="EM162" s="57"/>
    </row>
    <row r="163" spans="18:143" x14ac:dyDescent="0.2">
      <c r="R163" s="53"/>
      <c r="S163" s="53"/>
      <c r="T163" s="53"/>
      <c r="U163" s="53"/>
      <c r="V163" s="53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  <c r="EI163" s="57"/>
      <c r="EJ163" s="57"/>
      <c r="EK163" s="57"/>
      <c r="EL163" s="57"/>
      <c r="EM163" s="57"/>
    </row>
    <row r="164" spans="18:143" x14ac:dyDescent="0.2">
      <c r="R164" s="53"/>
      <c r="S164" s="53"/>
      <c r="T164" s="53"/>
      <c r="U164" s="53"/>
      <c r="V164" s="53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7"/>
      <c r="CW164" s="57"/>
      <c r="CX164" s="57"/>
      <c r="CY164" s="57"/>
      <c r="CZ164" s="57"/>
      <c r="DA164" s="57"/>
      <c r="DB164" s="57"/>
      <c r="DC164" s="57"/>
      <c r="DD164" s="57"/>
      <c r="DE164" s="57"/>
      <c r="DF164" s="57"/>
      <c r="DG164" s="57"/>
      <c r="DH164" s="57"/>
      <c r="DI164" s="57"/>
      <c r="DJ164" s="57"/>
      <c r="DK164" s="57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  <c r="DW164" s="57"/>
      <c r="DX164" s="57"/>
      <c r="DY164" s="57"/>
      <c r="DZ164" s="57"/>
      <c r="EA164" s="57"/>
      <c r="EB164" s="57"/>
      <c r="EC164" s="57"/>
      <c r="ED164" s="57"/>
      <c r="EE164" s="57"/>
      <c r="EF164" s="57"/>
      <c r="EG164" s="57"/>
      <c r="EH164" s="57"/>
      <c r="EI164" s="57"/>
      <c r="EJ164" s="57"/>
      <c r="EK164" s="57"/>
      <c r="EL164" s="57"/>
      <c r="EM164" s="57"/>
    </row>
    <row r="165" spans="18:143" x14ac:dyDescent="0.2">
      <c r="R165" s="53"/>
      <c r="S165" s="53"/>
      <c r="T165" s="53"/>
      <c r="U165" s="53"/>
      <c r="V165" s="53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57"/>
      <c r="CK165" s="57"/>
      <c r="CL165" s="57"/>
      <c r="CM165" s="57"/>
      <c r="CN165" s="57"/>
      <c r="CO165" s="57"/>
      <c r="CP165" s="57"/>
      <c r="CQ165" s="57"/>
      <c r="CR165" s="57"/>
      <c r="CS165" s="57"/>
      <c r="CT165" s="57"/>
      <c r="CU165" s="57"/>
      <c r="CV165" s="57"/>
      <c r="CW165" s="57"/>
      <c r="CX165" s="57"/>
      <c r="CY165" s="57"/>
      <c r="CZ165" s="57"/>
      <c r="DA165" s="57"/>
      <c r="DB165" s="57"/>
      <c r="DC165" s="57"/>
      <c r="DD165" s="57"/>
      <c r="DE165" s="57"/>
      <c r="DF165" s="57"/>
      <c r="DG165" s="57"/>
      <c r="DH165" s="57"/>
      <c r="DI165" s="57"/>
      <c r="DJ165" s="57"/>
      <c r="DK165" s="57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  <c r="DW165" s="57"/>
      <c r="DX165" s="57"/>
      <c r="DY165" s="57"/>
      <c r="DZ165" s="57"/>
      <c r="EA165" s="57"/>
      <c r="EB165" s="57"/>
      <c r="EC165" s="57"/>
      <c r="ED165" s="57"/>
      <c r="EE165" s="57"/>
      <c r="EF165" s="57"/>
      <c r="EG165" s="57"/>
      <c r="EH165" s="57"/>
      <c r="EI165" s="57"/>
      <c r="EJ165" s="57"/>
      <c r="EK165" s="57"/>
      <c r="EL165" s="57"/>
      <c r="EM165" s="57"/>
    </row>
    <row r="166" spans="18:143" x14ac:dyDescent="0.2">
      <c r="R166" s="53"/>
      <c r="S166" s="53"/>
      <c r="T166" s="53"/>
      <c r="U166" s="53"/>
      <c r="V166" s="53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57"/>
      <c r="CK166" s="57"/>
      <c r="CL166" s="57"/>
      <c r="CM166" s="57"/>
      <c r="CN166" s="57"/>
      <c r="CO166" s="57"/>
      <c r="CP166" s="57"/>
      <c r="CQ166" s="57"/>
      <c r="CR166" s="57"/>
      <c r="CS166" s="57"/>
      <c r="CT166" s="57"/>
      <c r="CU166" s="57"/>
      <c r="CV166" s="57"/>
      <c r="CW166" s="57"/>
      <c r="CX166" s="57"/>
      <c r="CY166" s="57"/>
      <c r="CZ166" s="57"/>
      <c r="DA166" s="57"/>
      <c r="DB166" s="57"/>
      <c r="DC166" s="57"/>
      <c r="DD166" s="57"/>
      <c r="DE166" s="57"/>
      <c r="DF166" s="57"/>
      <c r="DG166" s="57"/>
      <c r="DH166" s="57"/>
      <c r="DI166" s="57"/>
      <c r="DJ166" s="57"/>
      <c r="DK166" s="57"/>
      <c r="DL166" s="57"/>
      <c r="DM166" s="57"/>
      <c r="DN166" s="57"/>
      <c r="DO166" s="57"/>
      <c r="DP166" s="57"/>
      <c r="DQ166" s="57"/>
      <c r="DR166" s="57"/>
      <c r="DS166" s="57"/>
      <c r="DT166" s="57"/>
      <c r="DU166" s="57"/>
      <c r="DV166" s="57"/>
      <c r="DW166" s="57"/>
      <c r="DX166" s="57"/>
      <c r="DY166" s="57"/>
      <c r="DZ166" s="57"/>
      <c r="EA166" s="57"/>
      <c r="EB166" s="57"/>
      <c r="EC166" s="57"/>
      <c r="ED166" s="57"/>
      <c r="EE166" s="57"/>
      <c r="EF166" s="57"/>
      <c r="EG166" s="57"/>
      <c r="EH166" s="57"/>
      <c r="EI166" s="57"/>
      <c r="EJ166" s="57"/>
      <c r="EK166" s="57"/>
      <c r="EL166" s="57"/>
      <c r="EM166" s="57"/>
    </row>
    <row r="167" spans="18:143" x14ac:dyDescent="0.2">
      <c r="R167" s="53"/>
      <c r="S167" s="53"/>
      <c r="T167" s="53"/>
      <c r="U167" s="53"/>
      <c r="V167" s="53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57"/>
      <c r="CB167" s="57"/>
      <c r="CC167" s="57"/>
      <c r="CD167" s="57"/>
      <c r="CE167" s="57"/>
      <c r="CF167" s="57"/>
      <c r="CG167" s="57"/>
      <c r="CH167" s="57"/>
      <c r="CI167" s="57"/>
      <c r="CJ167" s="57"/>
      <c r="CK167" s="57"/>
      <c r="CL167" s="57"/>
      <c r="CM167" s="57"/>
      <c r="CN167" s="57"/>
      <c r="CO167" s="57"/>
      <c r="CP167" s="57"/>
      <c r="CQ167" s="57"/>
      <c r="CR167" s="57"/>
      <c r="CS167" s="57"/>
      <c r="CT167" s="57"/>
      <c r="CU167" s="57"/>
      <c r="CV167" s="57"/>
      <c r="CW167" s="57"/>
      <c r="CX167" s="57"/>
      <c r="CY167" s="57"/>
      <c r="CZ167" s="57"/>
      <c r="DA167" s="57"/>
      <c r="DB167" s="57"/>
      <c r="DC167" s="57"/>
      <c r="DD167" s="57"/>
      <c r="DE167" s="57"/>
      <c r="DF167" s="57"/>
      <c r="DG167" s="57"/>
      <c r="DH167" s="57"/>
      <c r="DI167" s="57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  <c r="EI167" s="57"/>
      <c r="EJ167" s="57"/>
      <c r="EK167" s="57"/>
      <c r="EL167" s="57"/>
      <c r="EM167" s="57"/>
    </row>
    <row r="168" spans="18:143" x14ac:dyDescent="0.2">
      <c r="R168" s="53"/>
      <c r="S168" s="53"/>
      <c r="T168" s="53"/>
      <c r="U168" s="53"/>
      <c r="V168" s="53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57"/>
      <c r="CB168" s="57"/>
      <c r="CC168" s="57"/>
      <c r="CD168" s="57"/>
      <c r="CE168" s="57"/>
      <c r="CF168" s="57"/>
      <c r="CG168" s="57"/>
      <c r="CH168" s="57"/>
      <c r="CI168" s="57"/>
      <c r="CJ168" s="57"/>
      <c r="CK168" s="57"/>
      <c r="CL168" s="57"/>
      <c r="CM168" s="57"/>
      <c r="CN168" s="57"/>
      <c r="CO168" s="57"/>
      <c r="CP168" s="57"/>
      <c r="CQ168" s="57"/>
      <c r="CR168" s="57"/>
      <c r="CS168" s="57"/>
      <c r="CT168" s="57"/>
      <c r="CU168" s="57"/>
      <c r="CV168" s="57"/>
      <c r="CW168" s="57"/>
      <c r="CX168" s="57"/>
      <c r="CY168" s="57"/>
      <c r="CZ168" s="57"/>
      <c r="DA168" s="57"/>
      <c r="DB168" s="57"/>
      <c r="DC168" s="57"/>
      <c r="DD168" s="57"/>
      <c r="DE168" s="57"/>
      <c r="DF168" s="57"/>
      <c r="DG168" s="57"/>
      <c r="DH168" s="57"/>
      <c r="DI168" s="57"/>
      <c r="DJ168" s="57"/>
      <c r="DK168" s="57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  <c r="DW168" s="57"/>
      <c r="DX168" s="57"/>
      <c r="DY168" s="57"/>
      <c r="DZ168" s="57"/>
      <c r="EA168" s="57"/>
      <c r="EB168" s="57"/>
      <c r="EC168" s="57"/>
      <c r="ED168" s="57"/>
      <c r="EE168" s="57"/>
      <c r="EF168" s="57"/>
      <c r="EG168" s="57"/>
      <c r="EH168" s="57"/>
      <c r="EI168" s="57"/>
      <c r="EJ168" s="57"/>
      <c r="EK168" s="57"/>
      <c r="EL168" s="57"/>
      <c r="EM168" s="57"/>
    </row>
    <row r="169" spans="18:143" x14ac:dyDescent="0.2">
      <c r="R169" s="53"/>
      <c r="S169" s="53"/>
      <c r="T169" s="53"/>
      <c r="U169" s="53"/>
      <c r="V169" s="53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57"/>
      <c r="DZ169" s="57"/>
      <c r="EA169" s="57"/>
      <c r="EB169" s="57"/>
      <c r="EC169" s="57"/>
      <c r="ED169" s="57"/>
      <c r="EE169" s="57"/>
      <c r="EF169" s="57"/>
      <c r="EG169" s="57"/>
      <c r="EH169" s="57"/>
      <c r="EI169" s="57"/>
      <c r="EJ169" s="57"/>
      <c r="EK169" s="57"/>
      <c r="EL169" s="57"/>
      <c r="EM169" s="57"/>
    </row>
    <row r="170" spans="18:143" x14ac:dyDescent="0.2">
      <c r="R170" s="53"/>
      <c r="S170" s="53"/>
      <c r="T170" s="53"/>
      <c r="U170" s="53"/>
      <c r="V170" s="53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  <c r="CV170" s="57"/>
      <c r="CW170" s="57"/>
      <c r="CX170" s="57"/>
      <c r="CY170" s="57"/>
      <c r="CZ170" s="57"/>
      <c r="DA170" s="57"/>
      <c r="DB170" s="57"/>
      <c r="DC170" s="57"/>
      <c r="DD170" s="57"/>
      <c r="DE170" s="57"/>
      <c r="DF170" s="57"/>
      <c r="DG170" s="57"/>
      <c r="DH170" s="57"/>
      <c r="DI170" s="57"/>
      <c r="DJ170" s="57"/>
      <c r="DK170" s="57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  <c r="DW170" s="57"/>
      <c r="DX170" s="57"/>
      <c r="DY170" s="57"/>
      <c r="DZ170" s="57"/>
      <c r="EA170" s="57"/>
      <c r="EB170" s="57"/>
      <c r="EC170" s="57"/>
      <c r="ED170" s="57"/>
      <c r="EE170" s="57"/>
      <c r="EF170" s="57"/>
      <c r="EG170" s="57"/>
      <c r="EH170" s="57"/>
      <c r="EI170" s="57"/>
      <c r="EJ170" s="57"/>
      <c r="EK170" s="57"/>
      <c r="EL170" s="57"/>
      <c r="EM170" s="57"/>
    </row>
    <row r="171" spans="18:143" x14ac:dyDescent="0.2">
      <c r="R171" s="53"/>
      <c r="S171" s="53"/>
      <c r="T171" s="53"/>
      <c r="U171" s="53"/>
      <c r="V171" s="53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CZ171" s="57"/>
      <c r="DA171" s="57"/>
      <c r="DB171" s="57"/>
      <c r="DC171" s="57"/>
      <c r="DD171" s="57"/>
      <c r="DE171" s="57"/>
      <c r="DF171" s="57"/>
      <c r="DG171" s="57"/>
      <c r="DH171" s="57"/>
      <c r="DI171" s="57"/>
      <c r="DJ171" s="57"/>
      <c r="DK171" s="57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  <c r="DW171" s="57"/>
      <c r="DX171" s="57"/>
      <c r="DY171" s="57"/>
      <c r="DZ171" s="57"/>
      <c r="EA171" s="57"/>
      <c r="EB171" s="57"/>
      <c r="EC171" s="57"/>
      <c r="ED171" s="57"/>
      <c r="EE171" s="57"/>
      <c r="EF171" s="57"/>
      <c r="EG171" s="57"/>
      <c r="EH171" s="57"/>
      <c r="EI171" s="57"/>
      <c r="EJ171" s="57"/>
      <c r="EK171" s="57"/>
      <c r="EL171" s="57"/>
      <c r="EM171" s="57"/>
    </row>
    <row r="172" spans="18:143" x14ac:dyDescent="0.2">
      <c r="R172" s="53"/>
      <c r="S172" s="53"/>
      <c r="T172" s="53"/>
      <c r="U172" s="53"/>
      <c r="V172" s="53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5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  <c r="EI172" s="57"/>
      <c r="EJ172" s="57"/>
      <c r="EK172" s="57"/>
      <c r="EL172" s="57"/>
      <c r="EM172" s="57"/>
    </row>
    <row r="173" spans="18:143" x14ac:dyDescent="0.2">
      <c r="R173" s="53"/>
      <c r="S173" s="53"/>
      <c r="T173" s="53"/>
      <c r="U173" s="53"/>
      <c r="V173" s="53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W173" s="57"/>
      <c r="BX173" s="57"/>
      <c r="BY173" s="57"/>
      <c r="BZ173" s="57"/>
      <c r="CA173" s="57"/>
      <c r="CB173" s="57"/>
      <c r="CC173" s="57"/>
      <c r="CD173" s="57"/>
      <c r="CE173" s="57"/>
      <c r="CF173" s="57"/>
      <c r="CG173" s="57"/>
      <c r="CH173" s="57"/>
      <c r="CI173" s="57"/>
      <c r="CJ173" s="57"/>
      <c r="CK173" s="57"/>
      <c r="CL173" s="57"/>
      <c r="CM173" s="57"/>
      <c r="CN173" s="57"/>
      <c r="CO173" s="57"/>
      <c r="CP173" s="57"/>
      <c r="CQ173" s="57"/>
      <c r="CR173" s="57"/>
      <c r="CS173" s="57"/>
      <c r="CT173" s="57"/>
      <c r="CU173" s="57"/>
      <c r="CV173" s="57"/>
      <c r="CW173" s="57"/>
      <c r="CX173" s="57"/>
      <c r="CY173" s="57"/>
      <c r="CZ173" s="57"/>
      <c r="DA173" s="57"/>
      <c r="DB173" s="57"/>
      <c r="DC173" s="57"/>
      <c r="DD173" s="57"/>
      <c r="DE173" s="57"/>
      <c r="DF173" s="57"/>
      <c r="DG173" s="57"/>
      <c r="DH173" s="57"/>
      <c r="DI173" s="57"/>
      <c r="DJ173" s="57"/>
      <c r="DK173" s="57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57"/>
      <c r="DZ173" s="57"/>
      <c r="EA173" s="57"/>
      <c r="EB173" s="57"/>
      <c r="EC173" s="57"/>
      <c r="ED173" s="57"/>
      <c r="EE173" s="57"/>
      <c r="EF173" s="57"/>
      <c r="EG173" s="57"/>
      <c r="EH173" s="57"/>
      <c r="EI173" s="57"/>
      <c r="EJ173" s="57"/>
      <c r="EK173" s="57"/>
      <c r="EL173" s="57"/>
      <c r="EM173" s="57"/>
    </row>
    <row r="174" spans="18:143" x14ac:dyDescent="0.2">
      <c r="R174" s="53"/>
      <c r="S174" s="53"/>
      <c r="T174" s="53"/>
      <c r="U174" s="53"/>
      <c r="V174" s="53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  <c r="EI174" s="57"/>
      <c r="EJ174" s="57"/>
      <c r="EK174" s="57"/>
      <c r="EL174" s="57"/>
      <c r="EM174" s="57"/>
    </row>
    <row r="175" spans="18:143" x14ac:dyDescent="0.2">
      <c r="R175" s="53"/>
      <c r="S175" s="53"/>
      <c r="T175" s="53"/>
      <c r="U175" s="53"/>
      <c r="V175" s="53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57"/>
      <c r="CT175" s="57"/>
      <c r="CU175" s="57"/>
      <c r="CV175" s="57"/>
      <c r="CW175" s="57"/>
      <c r="CX175" s="57"/>
      <c r="CY175" s="57"/>
      <c r="CZ175" s="57"/>
      <c r="DA175" s="57"/>
      <c r="DB175" s="57"/>
      <c r="DC175" s="57"/>
      <c r="DD175" s="57"/>
      <c r="DE175" s="57"/>
      <c r="DF175" s="57"/>
      <c r="DG175" s="57"/>
      <c r="DH175" s="57"/>
      <c r="DI175" s="57"/>
      <c r="DJ175" s="57"/>
      <c r="DK175" s="57"/>
      <c r="DL175" s="57"/>
      <c r="DM175" s="57"/>
      <c r="DN175" s="57"/>
      <c r="DO175" s="57"/>
      <c r="DP175" s="57"/>
      <c r="DQ175" s="57"/>
      <c r="DR175" s="57"/>
      <c r="DS175" s="57"/>
      <c r="DT175" s="57"/>
      <c r="DU175" s="57"/>
      <c r="DV175" s="57"/>
      <c r="DW175" s="57"/>
      <c r="DX175" s="57"/>
      <c r="DY175" s="57"/>
      <c r="DZ175" s="57"/>
      <c r="EA175" s="57"/>
      <c r="EB175" s="57"/>
      <c r="EC175" s="57"/>
      <c r="ED175" s="57"/>
      <c r="EE175" s="57"/>
      <c r="EF175" s="57"/>
      <c r="EG175" s="57"/>
      <c r="EH175" s="57"/>
      <c r="EI175" s="57"/>
      <c r="EJ175" s="57"/>
      <c r="EK175" s="57"/>
      <c r="EL175" s="57"/>
      <c r="EM175" s="57"/>
    </row>
    <row r="176" spans="18:143" x14ac:dyDescent="0.2">
      <c r="R176" s="53"/>
      <c r="S176" s="53"/>
      <c r="T176" s="53"/>
      <c r="U176" s="53"/>
      <c r="V176" s="53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W176" s="57"/>
      <c r="BX176" s="57"/>
      <c r="BY176" s="57"/>
      <c r="BZ176" s="57"/>
      <c r="CA176" s="57"/>
      <c r="CB176" s="57"/>
      <c r="CC176" s="57"/>
      <c r="CD176" s="57"/>
      <c r="CE176" s="57"/>
      <c r="CF176" s="57"/>
      <c r="CG176" s="57"/>
      <c r="CH176" s="57"/>
      <c r="CI176" s="57"/>
      <c r="CJ176" s="57"/>
      <c r="CK176" s="57"/>
      <c r="CL176" s="57"/>
      <c r="CM176" s="57"/>
      <c r="CN176" s="57"/>
      <c r="CO176" s="57"/>
      <c r="CP176" s="57"/>
      <c r="CQ176" s="57"/>
      <c r="CR176" s="57"/>
      <c r="CS176" s="57"/>
      <c r="CT176" s="57"/>
      <c r="CU176" s="57"/>
      <c r="CV176" s="57"/>
      <c r="CW176" s="57"/>
      <c r="CX176" s="57"/>
      <c r="CY176" s="57"/>
      <c r="CZ176" s="57"/>
      <c r="DA176" s="57"/>
      <c r="DB176" s="57"/>
      <c r="DC176" s="57"/>
      <c r="DD176" s="57"/>
      <c r="DE176" s="57"/>
      <c r="DF176" s="57"/>
      <c r="DG176" s="57"/>
      <c r="DH176" s="57"/>
      <c r="DI176" s="57"/>
      <c r="DJ176" s="57"/>
      <c r="DK176" s="57"/>
      <c r="DL176" s="57"/>
      <c r="DM176" s="57"/>
      <c r="DN176" s="57"/>
      <c r="DO176" s="57"/>
      <c r="DP176" s="57"/>
      <c r="DQ176" s="57"/>
      <c r="DR176" s="57"/>
      <c r="DS176" s="57"/>
      <c r="DT176" s="57"/>
      <c r="DU176" s="57"/>
      <c r="DV176" s="57"/>
      <c r="DW176" s="57"/>
      <c r="DX176" s="57"/>
      <c r="DY176" s="57"/>
      <c r="DZ176" s="57"/>
      <c r="EA176" s="57"/>
      <c r="EB176" s="57"/>
      <c r="EC176" s="57"/>
      <c r="ED176" s="57"/>
      <c r="EE176" s="57"/>
      <c r="EF176" s="57"/>
      <c r="EG176" s="57"/>
      <c r="EH176" s="57"/>
      <c r="EI176" s="57"/>
      <c r="EJ176" s="57"/>
      <c r="EK176" s="57"/>
      <c r="EL176" s="57"/>
      <c r="EM176" s="57"/>
    </row>
    <row r="177" spans="18:143" x14ac:dyDescent="0.2">
      <c r="R177" s="53"/>
      <c r="S177" s="53"/>
      <c r="T177" s="53"/>
      <c r="U177" s="53"/>
      <c r="V177" s="53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W177" s="57"/>
      <c r="BX177" s="57"/>
      <c r="BY177" s="57"/>
      <c r="BZ177" s="57"/>
      <c r="CA177" s="57"/>
      <c r="CB177" s="57"/>
      <c r="CC177" s="57"/>
      <c r="CD177" s="57"/>
      <c r="CE177" s="57"/>
      <c r="CF177" s="57"/>
      <c r="CG177" s="57"/>
      <c r="CH177" s="57"/>
      <c r="CI177" s="57"/>
      <c r="CJ177" s="57"/>
      <c r="CK177" s="57"/>
      <c r="CL177" s="57"/>
      <c r="CM177" s="57"/>
      <c r="CN177" s="57"/>
      <c r="CO177" s="57"/>
      <c r="CP177" s="57"/>
      <c r="CQ177" s="57"/>
      <c r="CR177" s="57"/>
      <c r="CS177" s="57"/>
      <c r="CT177" s="57"/>
      <c r="CU177" s="57"/>
      <c r="CV177" s="57"/>
      <c r="CW177" s="57"/>
      <c r="CX177" s="57"/>
      <c r="CY177" s="57"/>
      <c r="CZ177" s="57"/>
      <c r="DA177" s="57"/>
      <c r="DB177" s="57"/>
      <c r="DC177" s="57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57"/>
      <c r="DZ177" s="57"/>
      <c r="EA177" s="57"/>
      <c r="EB177" s="57"/>
      <c r="EC177" s="57"/>
      <c r="ED177" s="57"/>
      <c r="EE177" s="57"/>
      <c r="EF177" s="57"/>
      <c r="EG177" s="57"/>
      <c r="EH177" s="57"/>
      <c r="EI177" s="57"/>
      <c r="EJ177" s="57"/>
      <c r="EK177" s="57"/>
      <c r="EL177" s="57"/>
      <c r="EM177" s="57"/>
    </row>
    <row r="178" spans="18:143" x14ac:dyDescent="0.2">
      <c r="R178" s="53"/>
      <c r="S178" s="53"/>
      <c r="T178" s="53"/>
      <c r="U178" s="53"/>
      <c r="V178" s="53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W178" s="57"/>
      <c r="BX178" s="57"/>
      <c r="BY178" s="57"/>
      <c r="BZ178" s="57"/>
      <c r="CA178" s="57"/>
      <c r="CB178" s="57"/>
      <c r="CC178" s="57"/>
      <c r="CD178" s="57"/>
      <c r="CE178" s="57"/>
      <c r="CF178" s="57"/>
      <c r="CG178" s="57"/>
      <c r="CH178" s="57"/>
      <c r="CI178" s="57"/>
      <c r="CJ178" s="57"/>
      <c r="CK178" s="57"/>
      <c r="CL178" s="57"/>
      <c r="CM178" s="57"/>
      <c r="CN178" s="57"/>
      <c r="CO178" s="57"/>
      <c r="CP178" s="57"/>
      <c r="CQ178" s="57"/>
      <c r="CR178" s="57"/>
      <c r="CS178" s="57"/>
      <c r="CT178" s="57"/>
      <c r="CU178" s="57"/>
      <c r="CV178" s="57"/>
      <c r="CW178" s="57"/>
      <c r="CX178" s="57"/>
      <c r="CY178" s="57"/>
      <c r="CZ178" s="57"/>
      <c r="DA178" s="57"/>
      <c r="DB178" s="57"/>
      <c r="DC178" s="57"/>
      <c r="DD178" s="57"/>
      <c r="DE178" s="57"/>
      <c r="DF178" s="57"/>
      <c r="DG178" s="57"/>
      <c r="DH178" s="57"/>
      <c r="DI178" s="57"/>
      <c r="DJ178" s="57"/>
      <c r="DK178" s="57"/>
      <c r="DL178" s="57"/>
      <c r="DM178" s="57"/>
      <c r="DN178" s="57"/>
      <c r="DO178" s="57"/>
      <c r="DP178" s="57"/>
      <c r="DQ178" s="57"/>
      <c r="DR178" s="57"/>
      <c r="DS178" s="57"/>
      <c r="DT178" s="57"/>
      <c r="DU178" s="57"/>
      <c r="DV178" s="57"/>
      <c r="DW178" s="57"/>
      <c r="DX178" s="57"/>
      <c r="DY178" s="57"/>
      <c r="DZ178" s="57"/>
      <c r="EA178" s="57"/>
      <c r="EB178" s="57"/>
      <c r="EC178" s="57"/>
      <c r="ED178" s="57"/>
      <c r="EE178" s="57"/>
      <c r="EF178" s="57"/>
      <c r="EG178" s="57"/>
      <c r="EH178" s="57"/>
      <c r="EI178" s="57"/>
      <c r="EJ178" s="57"/>
      <c r="EK178" s="57"/>
      <c r="EL178" s="57"/>
      <c r="EM178" s="57"/>
    </row>
    <row r="179" spans="18:143" x14ac:dyDescent="0.2">
      <c r="R179" s="53"/>
      <c r="S179" s="53"/>
      <c r="T179" s="53"/>
      <c r="U179" s="53"/>
      <c r="V179" s="53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57"/>
      <c r="CK179" s="57"/>
      <c r="CL179" s="57"/>
      <c r="CM179" s="57"/>
      <c r="CN179" s="57"/>
      <c r="CO179" s="57"/>
      <c r="CP179" s="57"/>
      <c r="CQ179" s="57"/>
      <c r="CR179" s="57"/>
      <c r="CS179" s="57"/>
      <c r="CT179" s="57"/>
      <c r="CU179" s="57"/>
      <c r="CV179" s="57"/>
      <c r="CW179" s="57"/>
      <c r="CX179" s="57"/>
      <c r="CY179" s="57"/>
      <c r="CZ179" s="57"/>
      <c r="DA179" s="57"/>
      <c r="DB179" s="57"/>
      <c r="DC179" s="57"/>
      <c r="DD179" s="57"/>
      <c r="DE179" s="57"/>
      <c r="DF179" s="57"/>
      <c r="DG179" s="57"/>
      <c r="DH179" s="57"/>
      <c r="DI179" s="57"/>
      <c r="DJ179" s="57"/>
      <c r="DK179" s="57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  <c r="DW179" s="57"/>
      <c r="DX179" s="57"/>
      <c r="DY179" s="57"/>
      <c r="DZ179" s="57"/>
      <c r="EA179" s="57"/>
      <c r="EB179" s="57"/>
      <c r="EC179" s="57"/>
      <c r="ED179" s="57"/>
      <c r="EE179" s="57"/>
      <c r="EF179" s="57"/>
      <c r="EG179" s="57"/>
      <c r="EH179" s="57"/>
      <c r="EI179" s="57"/>
      <c r="EJ179" s="57"/>
      <c r="EK179" s="57"/>
      <c r="EL179" s="57"/>
      <c r="EM179" s="57"/>
    </row>
    <row r="180" spans="18:143" x14ac:dyDescent="0.2">
      <c r="R180" s="53"/>
      <c r="S180" s="53"/>
      <c r="T180" s="53"/>
      <c r="U180" s="53"/>
      <c r="V180" s="53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57"/>
      <c r="CK180" s="57"/>
      <c r="CL180" s="57"/>
      <c r="CM180" s="57"/>
      <c r="CN180" s="57"/>
      <c r="CO180" s="57"/>
      <c r="CP180" s="57"/>
      <c r="CQ180" s="57"/>
      <c r="CR180" s="57"/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  <c r="DD180" s="57"/>
      <c r="DE180" s="57"/>
      <c r="DF180" s="57"/>
      <c r="DG180" s="57"/>
      <c r="DH180" s="57"/>
      <c r="DI180" s="57"/>
      <c r="DJ180" s="57"/>
      <c r="DK180" s="57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  <c r="DW180" s="57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57"/>
      <c r="EI180" s="57"/>
      <c r="EJ180" s="57"/>
      <c r="EK180" s="57"/>
      <c r="EL180" s="57"/>
      <c r="EM180" s="57"/>
    </row>
    <row r="181" spans="18:143" x14ac:dyDescent="0.2">
      <c r="R181" s="53"/>
      <c r="S181" s="53"/>
      <c r="T181" s="53"/>
      <c r="U181" s="53"/>
      <c r="V181" s="53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  <c r="EI181" s="57"/>
      <c r="EJ181" s="57"/>
      <c r="EK181" s="57"/>
      <c r="EL181" s="57"/>
      <c r="EM181" s="57"/>
    </row>
    <row r="182" spans="18:143" x14ac:dyDescent="0.2">
      <c r="R182" s="53"/>
      <c r="S182" s="53"/>
      <c r="T182" s="53"/>
      <c r="U182" s="53"/>
      <c r="V182" s="53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  <c r="EI182" s="57"/>
      <c r="EJ182" s="57"/>
      <c r="EK182" s="57"/>
      <c r="EL182" s="57"/>
      <c r="EM182" s="57"/>
    </row>
    <row r="183" spans="18:143" x14ac:dyDescent="0.2">
      <c r="R183" s="53"/>
      <c r="S183" s="53"/>
      <c r="T183" s="53"/>
      <c r="U183" s="53"/>
      <c r="V183" s="53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  <c r="CV183" s="57"/>
      <c r="CW183" s="57"/>
      <c r="CX183" s="57"/>
      <c r="CY183" s="57"/>
      <c r="CZ183" s="57"/>
      <c r="DA183" s="57"/>
      <c r="DB183" s="57"/>
      <c r="DC183" s="57"/>
      <c r="DD183" s="57"/>
      <c r="DE183" s="57"/>
      <c r="DF183" s="57"/>
      <c r="DG183" s="57"/>
      <c r="DH183" s="57"/>
      <c r="DI183" s="57"/>
      <c r="DJ183" s="57"/>
      <c r="DK183" s="57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  <c r="DW183" s="57"/>
      <c r="DX183" s="57"/>
      <c r="DY183" s="57"/>
      <c r="DZ183" s="57"/>
      <c r="EA183" s="57"/>
      <c r="EB183" s="57"/>
      <c r="EC183" s="57"/>
      <c r="ED183" s="57"/>
      <c r="EE183" s="57"/>
      <c r="EF183" s="57"/>
      <c r="EG183" s="57"/>
      <c r="EH183" s="57"/>
      <c r="EI183" s="57"/>
      <c r="EJ183" s="57"/>
      <c r="EK183" s="57"/>
      <c r="EL183" s="57"/>
      <c r="EM183" s="57"/>
    </row>
    <row r="184" spans="18:143" x14ac:dyDescent="0.2">
      <c r="R184" s="53"/>
      <c r="S184" s="53"/>
      <c r="T184" s="53"/>
      <c r="U184" s="53"/>
      <c r="V184" s="53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  <c r="DW184" s="57"/>
      <c r="DX184" s="57"/>
      <c r="DY184" s="57"/>
      <c r="DZ184" s="57"/>
      <c r="EA184" s="57"/>
      <c r="EB184" s="57"/>
      <c r="EC184" s="57"/>
      <c r="ED184" s="57"/>
      <c r="EE184" s="57"/>
      <c r="EF184" s="57"/>
      <c r="EG184" s="57"/>
      <c r="EH184" s="57"/>
      <c r="EI184" s="57"/>
      <c r="EJ184" s="57"/>
      <c r="EK184" s="57"/>
      <c r="EL184" s="57"/>
      <c r="EM184" s="57"/>
    </row>
    <row r="185" spans="18:143" x14ac:dyDescent="0.2">
      <c r="R185" s="53"/>
      <c r="S185" s="53"/>
      <c r="T185" s="53"/>
      <c r="U185" s="53"/>
      <c r="V185" s="53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57"/>
      <c r="CB185" s="57"/>
      <c r="CC185" s="57"/>
      <c r="CD185" s="57"/>
      <c r="CE185" s="57"/>
      <c r="CF185" s="57"/>
      <c r="CG185" s="57"/>
      <c r="CH185" s="57"/>
      <c r="CI185" s="57"/>
      <c r="CJ185" s="57"/>
      <c r="CK185" s="57"/>
      <c r="CL185" s="57"/>
      <c r="CM185" s="57"/>
      <c r="CN185" s="57"/>
      <c r="CO185" s="57"/>
      <c r="CP185" s="57"/>
      <c r="CQ185" s="57"/>
      <c r="CR185" s="57"/>
      <c r="CS185" s="57"/>
      <c r="CT185" s="57"/>
      <c r="CU185" s="57"/>
      <c r="CV185" s="57"/>
      <c r="CW185" s="57"/>
      <c r="CX185" s="57"/>
      <c r="CY185" s="57"/>
      <c r="CZ185" s="57"/>
      <c r="DA185" s="57"/>
      <c r="DB185" s="57"/>
      <c r="DC185" s="57"/>
      <c r="DD185" s="57"/>
      <c r="DE185" s="57"/>
      <c r="DF185" s="57"/>
      <c r="DG185" s="57"/>
      <c r="DH185" s="57"/>
      <c r="DI185" s="57"/>
      <c r="DJ185" s="57"/>
      <c r="DK185" s="57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57"/>
      <c r="DZ185" s="57"/>
      <c r="EA185" s="57"/>
      <c r="EB185" s="57"/>
      <c r="EC185" s="57"/>
      <c r="ED185" s="57"/>
      <c r="EE185" s="57"/>
      <c r="EF185" s="57"/>
      <c r="EG185" s="57"/>
      <c r="EH185" s="57"/>
      <c r="EI185" s="57"/>
      <c r="EJ185" s="57"/>
      <c r="EK185" s="57"/>
      <c r="EL185" s="57"/>
      <c r="EM185" s="57"/>
    </row>
    <row r="186" spans="18:143" x14ac:dyDescent="0.2">
      <c r="R186" s="53"/>
      <c r="S186" s="53"/>
      <c r="T186" s="53"/>
      <c r="U186" s="53"/>
      <c r="V186" s="53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  <c r="DW186" s="57"/>
      <c r="DX186" s="57"/>
      <c r="DY186" s="57"/>
      <c r="DZ186" s="57"/>
      <c r="EA186" s="57"/>
      <c r="EB186" s="57"/>
      <c r="EC186" s="57"/>
      <c r="ED186" s="57"/>
      <c r="EE186" s="57"/>
      <c r="EF186" s="57"/>
      <c r="EG186" s="57"/>
      <c r="EH186" s="57"/>
      <c r="EI186" s="57"/>
      <c r="EJ186" s="57"/>
      <c r="EK186" s="57"/>
      <c r="EL186" s="57"/>
      <c r="EM186" s="57"/>
    </row>
    <row r="187" spans="18:143" x14ac:dyDescent="0.2">
      <c r="R187" s="53"/>
      <c r="S187" s="53"/>
      <c r="T187" s="53"/>
      <c r="U187" s="53"/>
      <c r="V187" s="53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  <c r="EI187" s="57"/>
      <c r="EJ187" s="57"/>
      <c r="EK187" s="57"/>
      <c r="EL187" s="57"/>
      <c r="EM187" s="57"/>
    </row>
    <row r="188" spans="18:143" x14ac:dyDescent="0.2">
      <c r="R188" s="53"/>
      <c r="S188" s="53"/>
      <c r="T188" s="53"/>
      <c r="U188" s="53"/>
      <c r="V188" s="53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</row>
    <row r="189" spans="18:143" x14ac:dyDescent="0.2">
      <c r="R189" s="53"/>
      <c r="S189" s="53"/>
      <c r="T189" s="53"/>
      <c r="U189" s="53"/>
      <c r="V189" s="53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57"/>
      <c r="DZ189" s="57"/>
      <c r="EA189" s="57"/>
      <c r="EB189" s="57"/>
      <c r="EC189" s="57"/>
      <c r="ED189" s="57"/>
      <c r="EE189" s="57"/>
      <c r="EF189" s="57"/>
      <c r="EG189" s="57"/>
      <c r="EH189" s="57"/>
      <c r="EI189" s="57"/>
      <c r="EJ189" s="57"/>
      <c r="EK189" s="57"/>
      <c r="EL189" s="57"/>
      <c r="EM189" s="57"/>
    </row>
    <row r="190" spans="18:143" x14ac:dyDescent="0.2">
      <c r="R190" s="53"/>
      <c r="S190" s="53"/>
      <c r="T190" s="53"/>
      <c r="U190" s="53"/>
      <c r="V190" s="53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  <c r="DW190" s="57"/>
      <c r="DX190" s="57"/>
      <c r="DY190" s="57"/>
      <c r="DZ190" s="57"/>
      <c r="EA190" s="57"/>
      <c r="EB190" s="57"/>
      <c r="EC190" s="57"/>
      <c r="ED190" s="57"/>
      <c r="EE190" s="57"/>
      <c r="EF190" s="57"/>
      <c r="EG190" s="57"/>
      <c r="EH190" s="57"/>
      <c r="EI190" s="57"/>
      <c r="EJ190" s="57"/>
      <c r="EK190" s="57"/>
      <c r="EL190" s="57"/>
      <c r="EM190" s="57"/>
    </row>
    <row r="191" spans="18:143" x14ac:dyDescent="0.2">
      <c r="R191" s="53"/>
      <c r="S191" s="53"/>
      <c r="T191" s="53"/>
      <c r="U191" s="53"/>
      <c r="V191" s="53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  <c r="DW191" s="57"/>
      <c r="DX191" s="57"/>
      <c r="DY191" s="57"/>
      <c r="DZ191" s="57"/>
      <c r="EA191" s="57"/>
      <c r="EB191" s="57"/>
      <c r="EC191" s="57"/>
      <c r="ED191" s="57"/>
      <c r="EE191" s="57"/>
      <c r="EF191" s="57"/>
      <c r="EG191" s="57"/>
      <c r="EH191" s="57"/>
      <c r="EI191" s="57"/>
      <c r="EJ191" s="57"/>
      <c r="EK191" s="57"/>
      <c r="EL191" s="57"/>
      <c r="EM191" s="57"/>
    </row>
    <row r="192" spans="18:143" x14ac:dyDescent="0.2">
      <c r="R192" s="53"/>
      <c r="S192" s="53"/>
      <c r="T192" s="53"/>
      <c r="U192" s="53"/>
      <c r="V192" s="53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A192" s="57"/>
      <c r="DB192" s="57"/>
      <c r="DC192" s="57"/>
      <c r="DD192" s="57"/>
      <c r="DE192" s="57"/>
      <c r="DF192" s="57"/>
      <c r="DG192" s="57"/>
      <c r="DH192" s="57"/>
      <c r="DI192" s="57"/>
      <c r="DJ192" s="57"/>
      <c r="DK192" s="57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  <c r="DW192" s="57"/>
      <c r="DX192" s="57"/>
      <c r="DY192" s="57"/>
      <c r="DZ192" s="57"/>
      <c r="EA192" s="57"/>
      <c r="EB192" s="57"/>
      <c r="EC192" s="57"/>
      <c r="ED192" s="57"/>
      <c r="EE192" s="57"/>
      <c r="EF192" s="57"/>
      <c r="EG192" s="57"/>
      <c r="EH192" s="57"/>
      <c r="EI192" s="57"/>
      <c r="EJ192" s="57"/>
      <c r="EK192" s="57"/>
      <c r="EL192" s="57"/>
      <c r="EM192" s="57"/>
    </row>
    <row r="193" spans="18:143" x14ac:dyDescent="0.2">
      <c r="R193" s="53"/>
      <c r="S193" s="53"/>
      <c r="T193" s="53"/>
      <c r="U193" s="53"/>
      <c r="V193" s="53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  <c r="DW193" s="57"/>
      <c r="DX193" s="57"/>
      <c r="DY193" s="57"/>
      <c r="DZ193" s="57"/>
      <c r="EA193" s="57"/>
      <c r="EB193" s="57"/>
      <c r="EC193" s="57"/>
      <c r="ED193" s="57"/>
      <c r="EE193" s="57"/>
      <c r="EF193" s="57"/>
      <c r="EG193" s="57"/>
      <c r="EH193" s="57"/>
      <c r="EI193" s="57"/>
      <c r="EJ193" s="57"/>
      <c r="EK193" s="57"/>
      <c r="EL193" s="57"/>
      <c r="EM193" s="57"/>
    </row>
    <row r="194" spans="18:143" x14ac:dyDescent="0.2">
      <c r="R194" s="53"/>
      <c r="S194" s="53"/>
      <c r="T194" s="53"/>
      <c r="U194" s="53"/>
      <c r="V194" s="53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  <c r="DW194" s="57"/>
      <c r="DX194" s="57"/>
      <c r="DY194" s="57"/>
      <c r="DZ194" s="57"/>
      <c r="EA194" s="57"/>
      <c r="EB194" s="57"/>
      <c r="EC194" s="57"/>
      <c r="ED194" s="57"/>
      <c r="EE194" s="57"/>
      <c r="EF194" s="57"/>
      <c r="EG194" s="57"/>
      <c r="EH194" s="57"/>
      <c r="EI194" s="57"/>
      <c r="EJ194" s="57"/>
      <c r="EK194" s="57"/>
      <c r="EL194" s="57"/>
      <c r="EM194" s="57"/>
    </row>
    <row r="195" spans="18:143" x14ac:dyDescent="0.2">
      <c r="R195" s="53"/>
      <c r="S195" s="53"/>
      <c r="T195" s="53"/>
      <c r="U195" s="53"/>
      <c r="V195" s="53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  <c r="DW195" s="57"/>
      <c r="DX195" s="57"/>
      <c r="DY195" s="57"/>
      <c r="DZ195" s="57"/>
      <c r="EA195" s="57"/>
      <c r="EB195" s="57"/>
      <c r="EC195" s="57"/>
      <c r="ED195" s="57"/>
      <c r="EE195" s="57"/>
      <c r="EF195" s="57"/>
      <c r="EG195" s="57"/>
      <c r="EH195" s="57"/>
      <c r="EI195" s="57"/>
      <c r="EJ195" s="57"/>
      <c r="EK195" s="57"/>
      <c r="EL195" s="57"/>
      <c r="EM195" s="57"/>
    </row>
    <row r="196" spans="18:143" x14ac:dyDescent="0.2">
      <c r="R196" s="53"/>
      <c r="S196" s="53"/>
      <c r="T196" s="53"/>
      <c r="U196" s="53"/>
      <c r="V196" s="53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  <c r="DW196" s="57"/>
      <c r="DX196" s="57"/>
      <c r="DY196" s="57"/>
      <c r="DZ196" s="57"/>
      <c r="EA196" s="57"/>
      <c r="EB196" s="57"/>
      <c r="EC196" s="57"/>
      <c r="ED196" s="57"/>
      <c r="EE196" s="57"/>
      <c r="EF196" s="57"/>
      <c r="EG196" s="57"/>
      <c r="EH196" s="57"/>
      <c r="EI196" s="57"/>
      <c r="EJ196" s="57"/>
      <c r="EK196" s="57"/>
      <c r="EL196" s="57"/>
      <c r="EM196" s="57"/>
    </row>
    <row r="197" spans="18:143" x14ac:dyDescent="0.2">
      <c r="R197" s="53"/>
      <c r="S197" s="53"/>
      <c r="T197" s="53"/>
      <c r="U197" s="53"/>
      <c r="V197" s="53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</row>
    <row r="198" spans="18:143" x14ac:dyDescent="0.2">
      <c r="R198" s="53"/>
      <c r="S198" s="53"/>
      <c r="T198" s="53"/>
      <c r="U198" s="53"/>
      <c r="V198" s="53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  <c r="DW198" s="57"/>
      <c r="DX198" s="57"/>
      <c r="DY198" s="57"/>
      <c r="DZ198" s="57"/>
      <c r="EA198" s="57"/>
      <c r="EB198" s="57"/>
      <c r="EC198" s="57"/>
      <c r="ED198" s="57"/>
      <c r="EE198" s="57"/>
      <c r="EF198" s="57"/>
      <c r="EG198" s="57"/>
      <c r="EH198" s="57"/>
      <c r="EI198" s="57"/>
      <c r="EJ198" s="57"/>
      <c r="EK198" s="57"/>
      <c r="EL198" s="57"/>
      <c r="EM198" s="57"/>
    </row>
    <row r="199" spans="18:143" x14ac:dyDescent="0.2">
      <c r="R199" s="53"/>
      <c r="S199" s="53"/>
      <c r="T199" s="53"/>
      <c r="U199" s="53"/>
      <c r="V199" s="53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  <c r="DW199" s="57"/>
      <c r="DX199" s="57"/>
      <c r="DY199" s="57"/>
      <c r="DZ199" s="57"/>
      <c r="EA199" s="57"/>
      <c r="EB199" s="57"/>
      <c r="EC199" s="57"/>
      <c r="ED199" s="57"/>
      <c r="EE199" s="57"/>
      <c r="EF199" s="57"/>
      <c r="EG199" s="57"/>
      <c r="EH199" s="57"/>
      <c r="EI199" s="57"/>
      <c r="EJ199" s="57"/>
      <c r="EK199" s="57"/>
      <c r="EL199" s="57"/>
      <c r="EM199" s="57"/>
    </row>
    <row r="200" spans="18:143" x14ac:dyDescent="0.2">
      <c r="R200" s="53"/>
      <c r="S200" s="53"/>
      <c r="T200" s="53"/>
      <c r="U200" s="53"/>
      <c r="V200" s="53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  <c r="DW200" s="57"/>
      <c r="DX200" s="57"/>
      <c r="DY200" s="57"/>
      <c r="DZ200" s="57"/>
      <c r="EA200" s="57"/>
      <c r="EB200" s="57"/>
      <c r="EC200" s="57"/>
      <c r="ED200" s="57"/>
      <c r="EE200" s="57"/>
      <c r="EF200" s="57"/>
      <c r="EG200" s="57"/>
      <c r="EH200" s="57"/>
      <c r="EI200" s="57"/>
      <c r="EJ200" s="57"/>
      <c r="EK200" s="57"/>
      <c r="EL200" s="57"/>
      <c r="EM200" s="57"/>
    </row>
    <row r="201" spans="18:143" x14ac:dyDescent="0.2">
      <c r="R201" s="53"/>
      <c r="S201" s="53"/>
      <c r="T201" s="53"/>
      <c r="U201" s="53"/>
      <c r="V201" s="53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  <c r="DW201" s="57"/>
      <c r="DX201" s="57"/>
      <c r="DY201" s="57"/>
      <c r="DZ201" s="57"/>
      <c r="EA201" s="57"/>
      <c r="EB201" s="57"/>
      <c r="EC201" s="57"/>
      <c r="ED201" s="57"/>
      <c r="EE201" s="57"/>
      <c r="EF201" s="57"/>
      <c r="EG201" s="57"/>
      <c r="EH201" s="57"/>
      <c r="EI201" s="57"/>
      <c r="EJ201" s="57"/>
      <c r="EK201" s="57"/>
      <c r="EL201" s="57"/>
      <c r="EM201" s="57"/>
    </row>
    <row r="202" spans="18:143" x14ac:dyDescent="0.2">
      <c r="R202" s="53"/>
      <c r="S202" s="53"/>
      <c r="T202" s="53"/>
      <c r="U202" s="53"/>
      <c r="V202" s="53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  <c r="DW202" s="57"/>
      <c r="DX202" s="57"/>
      <c r="DY202" s="57"/>
      <c r="DZ202" s="57"/>
      <c r="EA202" s="57"/>
      <c r="EB202" s="57"/>
      <c r="EC202" s="57"/>
      <c r="ED202" s="57"/>
      <c r="EE202" s="57"/>
      <c r="EF202" s="57"/>
      <c r="EG202" s="57"/>
      <c r="EH202" s="57"/>
      <c r="EI202" s="57"/>
      <c r="EJ202" s="57"/>
      <c r="EK202" s="57"/>
      <c r="EL202" s="57"/>
      <c r="EM202" s="57"/>
    </row>
    <row r="203" spans="18:143" x14ac:dyDescent="0.2">
      <c r="R203" s="53"/>
      <c r="S203" s="53"/>
      <c r="T203" s="53"/>
      <c r="U203" s="53"/>
      <c r="V203" s="53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  <c r="DD203" s="57"/>
      <c r="DE203" s="57"/>
      <c r="DF203" s="57"/>
      <c r="DG203" s="57"/>
      <c r="DH203" s="57"/>
      <c r="DI203" s="57"/>
      <c r="DJ203" s="57"/>
      <c r="DK203" s="57"/>
      <c r="DL203" s="57"/>
      <c r="DM203" s="57"/>
      <c r="DN203" s="57"/>
      <c r="DO203" s="57"/>
      <c r="DP203" s="57"/>
      <c r="DQ203" s="57"/>
      <c r="DR203" s="57"/>
      <c r="DS203" s="57"/>
      <c r="DT203" s="57"/>
      <c r="DU203" s="57"/>
      <c r="DV203" s="57"/>
      <c r="DW203" s="57"/>
      <c r="DX203" s="57"/>
      <c r="DY203" s="57"/>
      <c r="DZ203" s="57"/>
      <c r="EA203" s="57"/>
      <c r="EB203" s="57"/>
      <c r="EC203" s="57"/>
      <c r="ED203" s="57"/>
      <c r="EE203" s="57"/>
      <c r="EF203" s="57"/>
      <c r="EG203" s="57"/>
      <c r="EH203" s="57"/>
      <c r="EI203" s="57"/>
      <c r="EJ203" s="57"/>
      <c r="EK203" s="57"/>
      <c r="EL203" s="57"/>
      <c r="EM203" s="57"/>
    </row>
    <row r="204" spans="18:143" x14ac:dyDescent="0.2">
      <c r="R204" s="53"/>
      <c r="S204" s="53"/>
      <c r="T204" s="53"/>
      <c r="U204" s="53"/>
      <c r="V204" s="53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  <c r="DW204" s="57"/>
      <c r="DX204" s="57"/>
      <c r="DY204" s="57"/>
      <c r="DZ204" s="57"/>
      <c r="EA204" s="57"/>
      <c r="EB204" s="57"/>
      <c r="EC204" s="57"/>
      <c r="ED204" s="57"/>
      <c r="EE204" s="57"/>
      <c r="EF204" s="57"/>
      <c r="EG204" s="57"/>
      <c r="EH204" s="57"/>
      <c r="EI204" s="57"/>
      <c r="EJ204" s="57"/>
      <c r="EK204" s="57"/>
      <c r="EL204" s="57"/>
      <c r="EM204" s="57"/>
    </row>
    <row r="205" spans="18:143" x14ac:dyDescent="0.2">
      <c r="R205" s="53"/>
      <c r="S205" s="53"/>
      <c r="T205" s="53"/>
      <c r="U205" s="53"/>
      <c r="V205" s="53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  <c r="DW205" s="57"/>
      <c r="DX205" s="57"/>
      <c r="DY205" s="57"/>
      <c r="DZ205" s="57"/>
      <c r="EA205" s="57"/>
      <c r="EB205" s="57"/>
      <c r="EC205" s="57"/>
      <c r="ED205" s="57"/>
      <c r="EE205" s="57"/>
      <c r="EF205" s="57"/>
      <c r="EG205" s="57"/>
      <c r="EH205" s="57"/>
      <c r="EI205" s="57"/>
      <c r="EJ205" s="57"/>
      <c r="EK205" s="57"/>
      <c r="EL205" s="57"/>
      <c r="EM205" s="57"/>
    </row>
    <row r="206" spans="18:143" x14ac:dyDescent="0.2">
      <c r="R206" s="53"/>
      <c r="S206" s="53"/>
      <c r="T206" s="53"/>
      <c r="U206" s="53"/>
      <c r="V206" s="53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7"/>
      <c r="CV206" s="57"/>
      <c r="CW206" s="57"/>
      <c r="CX206" s="57"/>
      <c r="CY206" s="57"/>
      <c r="CZ206" s="57"/>
      <c r="DA206" s="57"/>
      <c r="DB206" s="57"/>
      <c r="DC206" s="57"/>
      <c r="DD206" s="57"/>
      <c r="DE206" s="57"/>
      <c r="DF206" s="57"/>
      <c r="DG206" s="57"/>
      <c r="DH206" s="57"/>
      <c r="DI206" s="57"/>
      <c r="DJ206" s="57"/>
      <c r="DK206" s="57"/>
      <c r="DL206" s="57"/>
      <c r="DM206" s="57"/>
      <c r="DN206" s="57"/>
      <c r="DO206" s="57"/>
      <c r="DP206" s="57"/>
      <c r="DQ206" s="57"/>
      <c r="DR206" s="57"/>
      <c r="DS206" s="57"/>
      <c r="DT206" s="57"/>
      <c r="DU206" s="57"/>
      <c r="DV206" s="57"/>
      <c r="DW206" s="57"/>
      <c r="DX206" s="57"/>
      <c r="DY206" s="57"/>
      <c r="DZ206" s="57"/>
      <c r="EA206" s="57"/>
      <c r="EB206" s="57"/>
      <c r="EC206" s="57"/>
      <c r="ED206" s="57"/>
      <c r="EE206" s="57"/>
      <c r="EF206" s="57"/>
      <c r="EG206" s="57"/>
      <c r="EH206" s="57"/>
      <c r="EI206" s="57"/>
      <c r="EJ206" s="57"/>
      <c r="EK206" s="57"/>
      <c r="EL206" s="57"/>
      <c r="EM206" s="57"/>
    </row>
    <row r="207" spans="18:143" x14ac:dyDescent="0.2">
      <c r="R207" s="53"/>
      <c r="S207" s="53"/>
      <c r="T207" s="53"/>
      <c r="U207" s="53"/>
      <c r="V207" s="53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  <c r="EI207" s="57"/>
      <c r="EJ207" s="57"/>
      <c r="EK207" s="57"/>
      <c r="EL207" s="57"/>
      <c r="EM207" s="57"/>
    </row>
    <row r="208" spans="18:143" x14ac:dyDescent="0.2">
      <c r="R208" s="53"/>
      <c r="S208" s="53"/>
      <c r="T208" s="53"/>
      <c r="U208" s="53"/>
      <c r="V208" s="53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</row>
    <row r="209" spans="18:143" x14ac:dyDescent="0.2">
      <c r="R209" s="53"/>
      <c r="S209" s="53"/>
      <c r="T209" s="53"/>
      <c r="U209" s="53"/>
      <c r="V209" s="53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  <c r="DW209" s="57"/>
      <c r="DX209" s="57"/>
      <c r="DY209" s="57"/>
      <c r="DZ209" s="57"/>
      <c r="EA209" s="57"/>
      <c r="EB209" s="57"/>
      <c r="EC209" s="57"/>
      <c r="ED209" s="57"/>
      <c r="EE209" s="57"/>
      <c r="EF209" s="57"/>
      <c r="EG209" s="57"/>
      <c r="EH209" s="57"/>
      <c r="EI209" s="57"/>
      <c r="EJ209" s="57"/>
      <c r="EK209" s="57"/>
      <c r="EL209" s="57"/>
      <c r="EM209" s="57"/>
    </row>
    <row r="210" spans="18:143" x14ac:dyDescent="0.2">
      <c r="R210" s="53"/>
      <c r="S210" s="53"/>
      <c r="T210" s="53"/>
      <c r="U210" s="53"/>
      <c r="V210" s="53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  <c r="DW210" s="57"/>
      <c r="DX210" s="57"/>
      <c r="DY210" s="57"/>
      <c r="DZ210" s="57"/>
      <c r="EA210" s="57"/>
      <c r="EB210" s="57"/>
      <c r="EC210" s="57"/>
      <c r="ED210" s="57"/>
      <c r="EE210" s="57"/>
      <c r="EF210" s="57"/>
      <c r="EG210" s="57"/>
      <c r="EH210" s="57"/>
      <c r="EI210" s="57"/>
      <c r="EJ210" s="57"/>
      <c r="EK210" s="57"/>
      <c r="EL210" s="57"/>
      <c r="EM210" s="57"/>
    </row>
    <row r="211" spans="18:143" x14ac:dyDescent="0.2">
      <c r="R211" s="53"/>
      <c r="S211" s="53"/>
      <c r="T211" s="53"/>
      <c r="U211" s="53"/>
      <c r="V211" s="53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  <c r="DW211" s="57"/>
      <c r="DX211" s="57"/>
      <c r="DY211" s="57"/>
      <c r="DZ211" s="57"/>
      <c r="EA211" s="57"/>
      <c r="EB211" s="57"/>
      <c r="EC211" s="57"/>
      <c r="ED211" s="57"/>
      <c r="EE211" s="57"/>
      <c r="EF211" s="57"/>
      <c r="EG211" s="57"/>
      <c r="EH211" s="57"/>
      <c r="EI211" s="57"/>
      <c r="EJ211" s="57"/>
      <c r="EK211" s="57"/>
      <c r="EL211" s="57"/>
      <c r="EM211" s="57"/>
    </row>
    <row r="212" spans="18:143" x14ac:dyDescent="0.2">
      <c r="R212" s="53"/>
      <c r="S212" s="53"/>
      <c r="T212" s="53"/>
      <c r="U212" s="53"/>
      <c r="V212" s="53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/>
      <c r="BK212" s="57"/>
      <c r="BL212" s="57"/>
      <c r="BM212" s="57"/>
      <c r="BN212" s="57"/>
      <c r="BO212" s="57"/>
      <c r="BP212" s="57"/>
      <c r="BQ212" s="57"/>
      <c r="BR212" s="57"/>
      <c r="BS212" s="57"/>
      <c r="BT212" s="57"/>
      <c r="BU212" s="57"/>
      <c r="BV212" s="57"/>
      <c r="BW212" s="57"/>
      <c r="BX212" s="57"/>
      <c r="BY212" s="57"/>
      <c r="BZ212" s="57"/>
      <c r="CA212" s="57"/>
      <c r="CB212" s="57"/>
      <c r="CC212" s="57"/>
      <c r="CD212" s="57"/>
      <c r="CE212" s="57"/>
      <c r="CF212" s="57"/>
      <c r="CG212" s="57"/>
      <c r="CH212" s="57"/>
      <c r="CI212" s="57"/>
      <c r="CJ212" s="57"/>
      <c r="CK212" s="57"/>
      <c r="CL212" s="57"/>
      <c r="CM212" s="57"/>
      <c r="CN212" s="57"/>
      <c r="CO212" s="57"/>
      <c r="CP212" s="57"/>
      <c r="CQ212" s="57"/>
      <c r="CR212" s="57"/>
      <c r="CS212" s="57"/>
      <c r="CT212" s="57"/>
      <c r="CU212" s="57"/>
      <c r="CV212" s="57"/>
      <c r="CW212" s="57"/>
      <c r="CX212" s="57"/>
      <c r="CY212" s="57"/>
      <c r="CZ212" s="57"/>
      <c r="DA212" s="57"/>
      <c r="DB212" s="57"/>
      <c r="DC212" s="57"/>
      <c r="DD212" s="57"/>
      <c r="DE212" s="57"/>
      <c r="DF212" s="57"/>
      <c r="DG212" s="57"/>
      <c r="DH212" s="57"/>
      <c r="DI212" s="57"/>
      <c r="DJ212" s="57"/>
      <c r="DK212" s="57"/>
      <c r="DL212" s="57"/>
      <c r="DM212" s="57"/>
      <c r="DN212" s="57"/>
      <c r="DO212" s="57"/>
      <c r="DP212" s="57"/>
      <c r="DQ212" s="57"/>
      <c r="DR212" s="57"/>
      <c r="DS212" s="57"/>
      <c r="DT212" s="57"/>
      <c r="DU212" s="57"/>
      <c r="DV212" s="57"/>
      <c r="DW212" s="57"/>
      <c r="DX212" s="57"/>
      <c r="DY212" s="57"/>
      <c r="DZ212" s="57"/>
      <c r="EA212" s="57"/>
      <c r="EB212" s="57"/>
      <c r="EC212" s="57"/>
      <c r="ED212" s="57"/>
      <c r="EE212" s="57"/>
      <c r="EF212" s="57"/>
      <c r="EG212" s="57"/>
      <c r="EH212" s="57"/>
      <c r="EI212" s="57"/>
      <c r="EJ212" s="57"/>
      <c r="EK212" s="57"/>
      <c r="EL212" s="57"/>
      <c r="EM212" s="57"/>
    </row>
    <row r="213" spans="18:143" x14ac:dyDescent="0.2">
      <c r="R213" s="53"/>
      <c r="S213" s="53"/>
      <c r="T213" s="53"/>
      <c r="U213" s="53"/>
      <c r="V213" s="53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  <c r="EI213" s="57"/>
      <c r="EJ213" s="57"/>
      <c r="EK213" s="57"/>
      <c r="EL213" s="57"/>
      <c r="EM213" s="57"/>
    </row>
    <row r="214" spans="18:143" x14ac:dyDescent="0.2">
      <c r="R214" s="53"/>
      <c r="S214" s="53"/>
      <c r="T214" s="53"/>
      <c r="U214" s="53"/>
      <c r="V214" s="53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57"/>
      <c r="CK214" s="57"/>
      <c r="CL214" s="57"/>
      <c r="CM214" s="57"/>
      <c r="CN214" s="57"/>
      <c r="CO214" s="57"/>
      <c r="CP214" s="57"/>
      <c r="CQ214" s="57"/>
      <c r="CR214" s="57"/>
      <c r="CS214" s="57"/>
      <c r="CT214" s="57"/>
      <c r="CU214" s="57"/>
      <c r="CV214" s="57"/>
      <c r="CW214" s="57"/>
      <c r="CX214" s="57"/>
      <c r="CY214" s="57"/>
      <c r="CZ214" s="57"/>
      <c r="DA214" s="57"/>
      <c r="DB214" s="57"/>
      <c r="DC214" s="57"/>
      <c r="DD214" s="57"/>
      <c r="DE214" s="57"/>
      <c r="DF214" s="57"/>
      <c r="DG214" s="57"/>
      <c r="DH214" s="57"/>
      <c r="DI214" s="57"/>
      <c r="DJ214" s="57"/>
      <c r="DK214" s="57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  <c r="DW214" s="57"/>
      <c r="DX214" s="57"/>
      <c r="DY214" s="57"/>
      <c r="DZ214" s="57"/>
      <c r="EA214" s="57"/>
      <c r="EB214" s="57"/>
      <c r="EC214" s="57"/>
      <c r="ED214" s="57"/>
      <c r="EE214" s="57"/>
      <c r="EF214" s="57"/>
      <c r="EG214" s="57"/>
      <c r="EH214" s="57"/>
      <c r="EI214" s="57"/>
      <c r="EJ214" s="57"/>
      <c r="EK214" s="57"/>
      <c r="EL214" s="57"/>
      <c r="EM214" s="57"/>
    </row>
    <row r="215" spans="18:143" x14ac:dyDescent="0.2">
      <c r="R215" s="53"/>
      <c r="S215" s="53"/>
      <c r="T215" s="53"/>
      <c r="U215" s="53"/>
      <c r="V215" s="53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  <c r="DD215" s="57"/>
      <c r="DE215" s="57"/>
      <c r="DF215" s="57"/>
      <c r="DG215" s="57"/>
      <c r="DH215" s="57"/>
      <c r="DI215" s="57"/>
      <c r="DJ215" s="57"/>
      <c r="DK215" s="57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  <c r="DW215" s="57"/>
      <c r="DX215" s="57"/>
      <c r="DY215" s="57"/>
      <c r="DZ215" s="57"/>
      <c r="EA215" s="57"/>
      <c r="EB215" s="57"/>
      <c r="EC215" s="57"/>
      <c r="ED215" s="57"/>
      <c r="EE215" s="57"/>
      <c r="EF215" s="57"/>
      <c r="EG215" s="57"/>
      <c r="EH215" s="57"/>
      <c r="EI215" s="57"/>
      <c r="EJ215" s="57"/>
      <c r="EK215" s="57"/>
      <c r="EL215" s="57"/>
      <c r="EM215" s="57"/>
    </row>
    <row r="216" spans="18:143" x14ac:dyDescent="0.2">
      <c r="R216" s="53"/>
      <c r="S216" s="53"/>
      <c r="T216" s="53"/>
      <c r="U216" s="53"/>
      <c r="V216" s="53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  <c r="DW216" s="57"/>
      <c r="DX216" s="57"/>
      <c r="DY216" s="57"/>
      <c r="DZ216" s="57"/>
      <c r="EA216" s="57"/>
      <c r="EB216" s="57"/>
      <c r="EC216" s="57"/>
      <c r="ED216" s="57"/>
      <c r="EE216" s="57"/>
      <c r="EF216" s="57"/>
      <c r="EG216" s="57"/>
      <c r="EH216" s="57"/>
      <c r="EI216" s="57"/>
      <c r="EJ216" s="57"/>
      <c r="EK216" s="57"/>
      <c r="EL216" s="57"/>
      <c r="EM216" s="57"/>
    </row>
    <row r="217" spans="18:143" x14ac:dyDescent="0.2">
      <c r="R217" s="53"/>
      <c r="S217" s="53"/>
      <c r="T217" s="53"/>
      <c r="U217" s="53"/>
      <c r="V217" s="53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</row>
    <row r="218" spans="18:143" x14ac:dyDescent="0.2">
      <c r="R218" s="53"/>
      <c r="S218" s="53"/>
      <c r="T218" s="53"/>
      <c r="U218" s="53"/>
      <c r="V218" s="53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  <c r="BV218" s="57"/>
      <c r="BW218" s="57"/>
      <c r="BX218" s="57"/>
      <c r="BY218" s="57"/>
      <c r="BZ218" s="57"/>
      <c r="CA218" s="57"/>
      <c r="CB218" s="57"/>
      <c r="CC218" s="57"/>
      <c r="CD218" s="57"/>
      <c r="CE218" s="57"/>
      <c r="CF218" s="57"/>
      <c r="CG218" s="57"/>
      <c r="CH218" s="57"/>
      <c r="CI218" s="57"/>
      <c r="CJ218" s="57"/>
      <c r="CK218" s="57"/>
      <c r="CL218" s="57"/>
      <c r="CM218" s="57"/>
      <c r="CN218" s="57"/>
      <c r="CO218" s="57"/>
      <c r="CP218" s="57"/>
      <c r="CQ218" s="57"/>
      <c r="CR218" s="57"/>
      <c r="CS218" s="57"/>
      <c r="CT218" s="57"/>
      <c r="CU218" s="57"/>
      <c r="CV218" s="57"/>
      <c r="CW218" s="57"/>
      <c r="CX218" s="57"/>
      <c r="CY218" s="57"/>
      <c r="CZ218" s="57"/>
      <c r="DA218" s="57"/>
      <c r="DB218" s="57"/>
      <c r="DC218" s="57"/>
      <c r="DD218" s="57"/>
      <c r="DE218" s="57"/>
      <c r="DF218" s="57"/>
      <c r="DG218" s="57"/>
      <c r="DH218" s="57"/>
      <c r="DI218" s="57"/>
      <c r="DJ218" s="57"/>
      <c r="DK218" s="57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  <c r="DW218" s="57"/>
      <c r="DX218" s="57"/>
      <c r="DY218" s="57"/>
      <c r="DZ218" s="57"/>
      <c r="EA218" s="57"/>
      <c r="EB218" s="57"/>
      <c r="EC218" s="57"/>
      <c r="ED218" s="57"/>
      <c r="EE218" s="57"/>
      <c r="EF218" s="57"/>
      <c r="EG218" s="57"/>
      <c r="EH218" s="57"/>
      <c r="EI218" s="57"/>
      <c r="EJ218" s="57"/>
      <c r="EK218" s="57"/>
      <c r="EL218" s="57"/>
      <c r="EM218" s="57"/>
    </row>
    <row r="219" spans="18:143" x14ac:dyDescent="0.2">
      <c r="R219" s="53"/>
      <c r="S219" s="53"/>
      <c r="T219" s="53"/>
      <c r="U219" s="53"/>
      <c r="V219" s="53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7"/>
      <c r="BL219" s="57"/>
      <c r="BM219" s="57"/>
      <c r="BN219" s="57"/>
      <c r="BO219" s="57"/>
      <c r="BP219" s="57"/>
      <c r="BQ219" s="57"/>
      <c r="BR219" s="57"/>
      <c r="BS219" s="57"/>
      <c r="BT219" s="57"/>
      <c r="BU219" s="57"/>
      <c r="BV219" s="57"/>
      <c r="BW219" s="57"/>
      <c r="BX219" s="57"/>
      <c r="BY219" s="57"/>
      <c r="BZ219" s="57"/>
      <c r="CA219" s="57"/>
      <c r="CB219" s="57"/>
      <c r="CC219" s="57"/>
      <c r="CD219" s="57"/>
      <c r="CE219" s="57"/>
      <c r="CF219" s="57"/>
      <c r="CG219" s="57"/>
      <c r="CH219" s="57"/>
      <c r="CI219" s="57"/>
      <c r="CJ219" s="57"/>
      <c r="CK219" s="57"/>
      <c r="CL219" s="57"/>
      <c r="CM219" s="57"/>
      <c r="CN219" s="57"/>
      <c r="CO219" s="57"/>
      <c r="CP219" s="57"/>
      <c r="CQ219" s="57"/>
      <c r="CR219" s="57"/>
      <c r="CS219" s="57"/>
      <c r="CT219" s="57"/>
      <c r="CU219" s="57"/>
      <c r="CV219" s="57"/>
      <c r="CW219" s="57"/>
      <c r="CX219" s="57"/>
      <c r="CY219" s="57"/>
      <c r="CZ219" s="57"/>
      <c r="DA219" s="57"/>
      <c r="DB219" s="57"/>
      <c r="DC219" s="57"/>
      <c r="DD219" s="57"/>
      <c r="DE219" s="57"/>
      <c r="DF219" s="57"/>
      <c r="DG219" s="57"/>
      <c r="DH219" s="57"/>
      <c r="DI219" s="57"/>
      <c r="DJ219" s="57"/>
      <c r="DK219" s="57"/>
      <c r="DL219" s="57"/>
      <c r="DM219" s="57"/>
      <c r="DN219" s="57"/>
      <c r="DO219" s="57"/>
      <c r="DP219" s="57"/>
      <c r="DQ219" s="57"/>
      <c r="DR219" s="57"/>
      <c r="DS219" s="57"/>
      <c r="DT219" s="57"/>
      <c r="DU219" s="57"/>
      <c r="DV219" s="57"/>
      <c r="DW219" s="57"/>
      <c r="DX219" s="57"/>
      <c r="DY219" s="57"/>
      <c r="DZ219" s="57"/>
      <c r="EA219" s="57"/>
      <c r="EB219" s="57"/>
      <c r="EC219" s="57"/>
      <c r="ED219" s="57"/>
      <c r="EE219" s="57"/>
      <c r="EF219" s="57"/>
      <c r="EG219" s="57"/>
      <c r="EH219" s="57"/>
      <c r="EI219" s="57"/>
      <c r="EJ219" s="57"/>
      <c r="EK219" s="57"/>
      <c r="EL219" s="57"/>
      <c r="EM219" s="57"/>
    </row>
    <row r="220" spans="18:143" x14ac:dyDescent="0.2">
      <c r="R220" s="53"/>
      <c r="S220" s="53"/>
      <c r="T220" s="53"/>
      <c r="U220" s="53"/>
      <c r="V220" s="53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  <c r="BV220" s="57"/>
      <c r="BW220" s="57"/>
      <c r="BX220" s="57"/>
      <c r="BY220" s="57"/>
      <c r="BZ220" s="57"/>
      <c r="CA220" s="57"/>
      <c r="CB220" s="57"/>
      <c r="CC220" s="57"/>
      <c r="CD220" s="57"/>
      <c r="CE220" s="57"/>
      <c r="CF220" s="57"/>
      <c r="CG220" s="57"/>
      <c r="CH220" s="57"/>
      <c r="CI220" s="57"/>
      <c r="CJ220" s="57"/>
      <c r="CK220" s="57"/>
      <c r="CL220" s="57"/>
      <c r="CM220" s="57"/>
      <c r="CN220" s="57"/>
      <c r="CO220" s="57"/>
      <c r="CP220" s="57"/>
      <c r="CQ220" s="57"/>
      <c r="CR220" s="57"/>
      <c r="CS220" s="57"/>
      <c r="CT220" s="57"/>
      <c r="CU220" s="57"/>
      <c r="CV220" s="57"/>
      <c r="CW220" s="57"/>
      <c r="CX220" s="57"/>
      <c r="CY220" s="57"/>
      <c r="CZ220" s="57"/>
      <c r="DA220" s="57"/>
      <c r="DB220" s="57"/>
      <c r="DC220" s="57"/>
      <c r="DD220" s="57"/>
      <c r="DE220" s="57"/>
      <c r="DF220" s="57"/>
      <c r="DG220" s="57"/>
      <c r="DH220" s="57"/>
      <c r="DI220" s="57"/>
      <c r="DJ220" s="57"/>
      <c r="DK220" s="57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  <c r="DW220" s="57"/>
      <c r="DX220" s="57"/>
      <c r="DY220" s="57"/>
      <c r="DZ220" s="57"/>
      <c r="EA220" s="57"/>
      <c r="EB220" s="57"/>
      <c r="EC220" s="57"/>
      <c r="ED220" s="57"/>
      <c r="EE220" s="57"/>
      <c r="EF220" s="57"/>
      <c r="EG220" s="57"/>
      <c r="EH220" s="57"/>
      <c r="EI220" s="57"/>
      <c r="EJ220" s="57"/>
      <c r="EK220" s="57"/>
      <c r="EL220" s="57"/>
      <c r="EM220" s="57"/>
    </row>
    <row r="221" spans="18:143" x14ac:dyDescent="0.2">
      <c r="R221" s="53"/>
      <c r="S221" s="53"/>
      <c r="T221" s="53"/>
      <c r="U221" s="53"/>
      <c r="V221" s="53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7"/>
      <c r="BM221" s="57"/>
      <c r="BN221" s="57"/>
      <c r="BO221" s="57"/>
      <c r="BP221" s="57"/>
      <c r="BQ221" s="57"/>
      <c r="BR221" s="57"/>
      <c r="BS221" s="57"/>
      <c r="BT221" s="57"/>
      <c r="BU221" s="57"/>
      <c r="BV221" s="57"/>
      <c r="BW221" s="57"/>
      <c r="BX221" s="57"/>
      <c r="BY221" s="57"/>
      <c r="BZ221" s="57"/>
      <c r="CA221" s="57"/>
      <c r="CB221" s="57"/>
      <c r="CC221" s="57"/>
      <c r="CD221" s="57"/>
      <c r="CE221" s="57"/>
      <c r="CF221" s="57"/>
      <c r="CG221" s="57"/>
      <c r="CH221" s="57"/>
      <c r="CI221" s="57"/>
      <c r="CJ221" s="57"/>
      <c r="CK221" s="57"/>
      <c r="CL221" s="57"/>
      <c r="CM221" s="57"/>
      <c r="CN221" s="57"/>
      <c r="CO221" s="57"/>
      <c r="CP221" s="57"/>
      <c r="CQ221" s="57"/>
      <c r="CR221" s="57"/>
      <c r="CS221" s="57"/>
      <c r="CT221" s="57"/>
      <c r="CU221" s="57"/>
      <c r="CV221" s="57"/>
      <c r="CW221" s="57"/>
      <c r="CX221" s="57"/>
      <c r="CY221" s="57"/>
      <c r="CZ221" s="57"/>
      <c r="DA221" s="57"/>
      <c r="DB221" s="57"/>
      <c r="DC221" s="57"/>
      <c r="DD221" s="57"/>
      <c r="DE221" s="57"/>
      <c r="DF221" s="57"/>
      <c r="DG221" s="57"/>
      <c r="DH221" s="57"/>
      <c r="DI221" s="57"/>
      <c r="DJ221" s="57"/>
      <c r="DK221" s="57"/>
      <c r="DL221" s="57"/>
      <c r="DM221" s="57"/>
      <c r="DN221" s="57"/>
      <c r="DO221" s="57"/>
      <c r="DP221" s="57"/>
      <c r="DQ221" s="57"/>
      <c r="DR221" s="57"/>
      <c r="DS221" s="57"/>
      <c r="DT221" s="57"/>
      <c r="DU221" s="57"/>
      <c r="DV221" s="57"/>
      <c r="DW221" s="57"/>
      <c r="DX221" s="57"/>
      <c r="DY221" s="57"/>
      <c r="DZ221" s="57"/>
      <c r="EA221" s="57"/>
      <c r="EB221" s="57"/>
      <c r="EC221" s="57"/>
      <c r="ED221" s="57"/>
      <c r="EE221" s="57"/>
      <c r="EF221" s="57"/>
      <c r="EG221" s="57"/>
      <c r="EH221" s="57"/>
      <c r="EI221" s="57"/>
      <c r="EJ221" s="57"/>
      <c r="EK221" s="57"/>
      <c r="EL221" s="57"/>
      <c r="EM221" s="57"/>
    </row>
    <row r="222" spans="18:143" x14ac:dyDescent="0.2">
      <c r="R222" s="53"/>
      <c r="S222" s="53"/>
      <c r="T222" s="53"/>
      <c r="U222" s="53"/>
      <c r="V222" s="53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  <c r="BI222" s="57"/>
      <c r="BJ222" s="57"/>
      <c r="BK222" s="57"/>
      <c r="BL222" s="57"/>
      <c r="BM222" s="57"/>
      <c r="BN222" s="57"/>
      <c r="BO222" s="57"/>
      <c r="BP222" s="57"/>
      <c r="BQ222" s="57"/>
      <c r="BR222" s="57"/>
      <c r="BS222" s="57"/>
      <c r="BT222" s="57"/>
      <c r="BU222" s="57"/>
      <c r="BV222" s="57"/>
      <c r="BW222" s="57"/>
      <c r="BX222" s="57"/>
      <c r="BY222" s="57"/>
      <c r="BZ222" s="57"/>
      <c r="CA222" s="57"/>
      <c r="CB222" s="57"/>
      <c r="CC222" s="57"/>
      <c r="CD222" s="57"/>
      <c r="CE222" s="57"/>
      <c r="CF222" s="57"/>
      <c r="CG222" s="57"/>
      <c r="CH222" s="57"/>
      <c r="CI222" s="57"/>
      <c r="CJ222" s="57"/>
      <c r="CK222" s="57"/>
      <c r="CL222" s="57"/>
      <c r="CM222" s="57"/>
      <c r="CN222" s="57"/>
      <c r="CO222" s="57"/>
      <c r="CP222" s="57"/>
      <c r="CQ222" s="57"/>
      <c r="CR222" s="57"/>
      <c r="CS222" s="57"/>
      <c r="CT222" s="57"/>
      <c r="CU222" s="57"/>
      <c r="CV222" s="57"/>
      <c r="CW222" s="57"/>
      <c r="CX222" s="57"/>
      <c r="CY222" s="57"/>
      <c r="CZ222" s="57"/>
      <c r="DA222" s="57"/>
      <c r="DB222" s="57"/>
      <c r="DC222" s="57"/>
      <c r="DD222" s="57"/>
      <c r="DE222" s="57"/>
      <c r="DF222" s="57"/>
      <c r="DG222" s="57"/>
      <c r="DH222" s="57"/>
      <c r="DI222" s="57"/>
      <c r="DJ222" s="57"/>
      <c r="DK222" s="57"/>
      <c r="DL222" s="57"/>
      <c r="DM222" s="57"/>
      <c r="DN222" s="57"/>
      <c r="DO222" s="57"/>
      <c r="DP222" s="57"/>
      <c r="DQ222" s="57"/>
      <c r="DR222" s="57"/>
      <c r="DS222" s="57"/>
      <c r="DT222" s="57"/>
      <c r="DU222" s="57"/>
      <c r="DV222" s="57"/>
      <c r="DW222" s="57"/>
      <c r="DX222" s="57"/>
      <c r="DY222" s="57"/>
      <c r="DZ222" s="57"/>
      <c r="EA222" s="57"/>
      <c r="EB222" s="57"/>
      <c r="EC222" s="57"/>
      <c r="ED222" s="57"/>
      <c r="EE222" s="57"/>
      <c r="EF222" s="57"/>
      <c r="EG222" s="57"/>
      <c r="EH222" s="57"/>
      <c r="EI222" s="57"/>
      <c r="EJ222" s="57"/>
      <c r="EK222" s="57"/>
      <c r="EL222" s="57"/>
      <c r="EM222" s="57"/>
    </row>
    <row r="223" spans="18:143" x14ac:dyDescent="0.2">
      <c r="R223" s="53"/>
      <c r="S223" s="53"/>
      <c r="T223" s="53"/>
      <c r="U223" s="53"/>
      <c r="V223" s="53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7"/>
      <c r="BR223" s="57"/>
      <c r="BS223" s="57"/>
      <c r="BT223" s="57"/>
      <c r="BU223" s="57"/>
      <c r="BV223" s="57"/>
      <c r="BW223" s="57"/>
      <c r="BX223" s="57"/>
      <c r="BY223" s="57"/>
      <c r="BZ223" s="57"/>
      <c r="CA223" s="57"/>
      <c r="CB223" s="57"/>
      <c r="CC223" s="57"/>
      <c r="CD223" s="57"/>
      <c r="CE223" s="57"/>
      <c r="CF223" s="57"/>
      <c r="CG223" s="57"/>
      <c r="CH223" s="57"/>
      <c r="CI223" s="57"/>
      <c r="CJ223" s="57"/>
      <c r="CK223" s="57"/>
      <c r="CL223" s="57"/>
      <c r="CM223" s="57"/>
      <c r="CN223" s="57"/>
      <c r="CO223" s="57"/>
      <c r="CP223" s="57"/>
      <c r="CQ223" s="57"/>
      <c r="CR223" s="57"/>
      <c r="CS223" s="57"/>
      <c r="CT223" s="57"/>
      <c r="CU223" s="57"/>
      <c r="CV223" s="57"/>
      <c r="CW223" s="57"/>
      <c r="CX223" s="57"/>
      <c r="CY223" s="57"/>
      <c r="CZ223" s="57"/>
      <c r="DA223" s="57"/>
      <c r="DB223" s="57"/>
      <c r="DC223" s="57"/>
      <c r="DD223" s="57"/>
      <c r="DE223" s="57"/>
      <c r="DF223" s="57"/>
      <c r="DG223" s="57"/>
      <c r="DH223" s="57"/>
      <c r="DI223" s="57"/>
      <c r="DJ223" s="57"/>
      <c r="DK223" s="57"/>
      <c r="DL223" s="57"/>
      <c r="DM223" s="57"/>
      <c r="DN223" s="57"/>
      <c r="DO223" s="57"/>
      <c r="DP223" s="57"/>
      <c r="DQ223" s="57"/>
      <c r="DR223" s="57"/>
      <c r="DS223" s="57"/>
      <c r="DT223" s="57"/>
      <c r="DU223" s="57"/>
      <c r="DV223" s="57"/>
      <c r="DW223" s="57"/>
      <c r="DX223" s="57"/>
      <c r="DY223" s="57"/>
      <c r="DZ223" s="57"/>
      <c r="EA223" s="57"/>
      <c r="EB223" s="57"/>
      <c r="EC223" s="57"/>
      <c r="ED223" s="57"/>
      <c r="EE223" s="57"/>
      <c r="EF223" s="57"/>
      <c r="EG223" s="57"/>
      <c r="EH223" s="57"/>
      <c r="EI223" s="57"/>
      <c r="EJ223" s="57"/>
      <c r="EK223" s="57"/>
      <c r="EL223" s="57"/>
      <c r="EM223" s="57"/>
    </row>
    <row r="224" spans="18:143" x14ac:dyDescent="0.2">
      <c r="R224" s="53"/>
      <c r="S224" s="53"/>
      <c r="T224" s="53"/>
      <c r="U224" s="53"/>
      <c r="V224" s="53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7"/>
      <c r="BM224" s="57"/>
      <c r="BN224" s="57"/>
      <c r="BO224" s="57"/>
      <c r="BP224" s="57"/>
      <c r="BQ224" s="57"/>
      <c r="BR224" s="57"/>
      <c r="BS224" s="57"/>
      <c r="BT224" s="57"/>
      <c r="BU224" s="57"/>
      <c r="BV224" s="57"/>
      <c r="BW224" s="57"/>
      <c r="BX224" s="57"/>
      <c r="BY224" s="57"/>
      <c r="BZ224" s="57"/>
      <c r="CA224" s="57"/>
      <c r="CB224" s="57"/>
      <c r="CC224" s="57"/>
      <c r="CD224" s="57"/>
      <c r="CE224" s="57"/>
      <c r="CF224" s="57"/>
      <c r="CG224" s="57"/>
      <c r="CH224" s="57"/>
      <c r="CI224" s="57"/>
      <c r="CJ224" s="57"/>
      <c r="CK224" s="57"/>
      <c r="CL224" s="57"/>
      <c r="CM224" s="57"/>
      <c r="CN224" s="57"/>
      <c r="CO224" s="57"/>
      <c r="CP224" s="57"/>
      <c r="CQ224" s="57"/>
      <c r="CR224" s="57"/>
      <c r="CS224" s="57"/>
      <c r="CT224" s="57"/>
      <c r="CU224" s="57"/>
      <c r="CV224" s="57"/>
      <c r="CW224" s="57"/>
      <c r="CX224" s="57"/>
      <c r="CY224" s="57"/>
      <c r="CZ224" s="57"/>
      <c r="DA224" s="57"/>
      <c r="DB224" s="57"/>
      <c r="DC224" s="57"/>
      <c r="DD224" s="57"/>
      <c r="DE224" s="57"/>
      <c r="DF224" s="57"/>
      <c r="DG224" s="57"/>
      <c r="DH224" s="57"/>
      <c r="DI224" s="57"/>
      <c r="DJ224" s="57"/>
      <c r="DK224" s="57"/>
      <c r="DL224" s="57"/>
      <c r="DM224" s="57"/>
      <c r="DN224" s="57"/>
      <c r="DO224" s="57"/>
      <c r="DP224" s="57"/>
      <c r="DQ224" s="57"/>
      <c r="DR224" s="57"/>
      <c r="DS224" s="57"/>
      <c r="DT224" s="57"/>
      <c r="DU224" s="57"/>
      <c r="DV224" s="57"/>
      <c r="DW224" s="57"/>
      <c r="DX224" s="57"/>
      <c r="DY224" s="57"/>
      <c r="DZ224" s="57"/>
      <c r="EA224" s="57"/>
      <c r="EB224" s="57"/>
      <c r="EC224" s="57"/>
      <c r="ED224" s="57"/>
      <c r="EE224" s="57"/>
      <c r="EF224" s="57"/>
      <c r="EG224" s="57"/>
      <c r="EH224" s="57"/>
      <c r="EI224" s="57"/>
      <c r="EJ224" s="57"/>
      <c r="EK224" s="57"/>
      <c r="EL224" s="57"/>
      <c r="EM224" s="57"/>
    </row>
    <row r="225" spans="18:143" x14ac:dyDescent="0.2">
      <c r="R225" s="53"/>
      <c r="S225" s="53"/>
      <c r="T225" s="53"/>
      <c r="U225" s="53"/>
      <c r="V225" s="53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  <c r="BP225" s="57"/>
      <c r="BQ225" s="57"/>
      <c r="BR225" s="57"/>
      <c r="BS225" s="57"/>
      <c r="BT225" s="57"/>
      <c r="BU225" s="57"/>
      <c r="BV225" s="57"/>
      <c r="BW225" s="57"/>
      <c r="BX225" s="57"/>
      <c r="BY225" s="57"/>
      <c r="BZ225" s="57"/>
      <c r="CA225" s="57"/>
      <c r="CB225" s="57"/>
      <c r="CC225" s="57"/>
      <c r="CD225" s="57"/>
      <c r="CE225" s="57"/>
      <c r="CF225" s="57"/>
      <c r="CG225" s="57"/>
      <c r="CH225" s="57"/>
      <c r="CI225" s="57"/>
      <c r="CJ225" s="57"/>
      <c r="CK225" s="57"/>
      <c r="CL225" s="57"/>
      <c r="CM225" s="57"/>
      <c r="CN225" s="57"/>
      <c r="CO225" s="57"/>
      <c r="CP225" s="57"/>
      <c r="CQ225" s="57"/>
      <c r="CR225" s="57"/>
      <c r="CS225" s="57"/>
      <c r="CT225" s="57"/>
      <c r="CU225" s="57"/>
      <c r="CV225" s="57"/>
      <c r="CW225" s="57"/>
      <c r="CX225" s="57"/>
      <c r="CY225" s="57"/>
      <c r="CZ225" s="57"/>
      <c r="DA225" s="57"/>
      <c r="DB225" s="57"/>
      <c r="DC225" s="57"/>
      <c r="DD225" s="57"/>
      <c r="DE225" s="57"/>
      <c r="DF225" s="57"/>
      <c r="DG225" s="57"/>
      <c r="DH225" s="57"/>
      <c r="DI225" s="57"/>
      <c r="DJ225" s="57"/>
      <c r="DK225" s="57"/>
      <c r="DL225" s="57"/>
      <c r="DM225" s="57"/>
      <c r="DN225" s="57"/>
      <c r="DO225" s="57"/>
      <c r="DP225" s="57"/>
      <c r="DQ225" s="57"/>
      <c r="DR225" s="57"/>
      <c r="DS225" s="57"/>
      <c r="DT225" s="57"/>
      <c r="DU225" s="57"/>
      <c r="DV225" s="57"/>
      <c r="DW225" s="57"/>
      <c r="DX225" s="57"/>
      <c r="DY225" s="57"/>
      <c r="DZ225" s="57"/>
      <c r="EA225" s="57"/>
      <c r="EB225" s="57"/>
      <c r="EC225" s="57"/>
      <c r="ED225" s="57"/>
      <c r="EE225" s="57"/>
      <c r="EF225" s="57"/>
      <c r="EG225" s="57"/>
      <c r="EH225" s="57"/>
      <c r="EI225" s="57"/>
      <c r="EJ225" s="57"/>
      <c r="EK225" s="57"/>
      <c r="EL225" s="57"/>
      <c r="EM225" s="57"/>
    </row>
    <row r="226" spans="18:143" x14ac:dyDescent="0.2">
      <c r="R226" s="53"/>
      <c r="S226" s="53"/>
      <c r="T226" s="53"/>
      <c r="U226" s="53"/>
      <c r="V226" s="53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  <c r="BV226" s="57"/>
      <c r="BW226" s="57"/>
      <c r="BX226" s="57"/>
      <c r="BY226" s="57"/>
      <c r="BZ226" s="57"/>
      <c r="CA226" s="57"/>
      <c r="CB226" s="57"/>
      <c r="CC226" s="57"/>
      <c r="CD226" s="57"/>
      <c r="CE226" s="57"/>
      <c r="CF226" s="57"/>
      <c r="CG226" s="57"/>
      <c r="CH226" s="57"/>
      <c r="CI226" s="57"/>
      <c r="CJ226" s="57"/>
      <c r="CK226" s="57"/>
      <c r="CL226" s="57"/>
      <c r="CM226" s="57"/>
      <c r="CN226" s="57"/>
      <c r="CO226" s="57"/>
      <c r="CP226" s="57"/>
      <c r="CQ226" s="57"/>
      <c r="CR226" s="57"/>
      <c r="CS226" s="57"/>
      <c r="CT226" s="57"/>
      <c r="CU226" s="57"/>
      <c r="CV226" s="57"/>
      <c r="CW226" s="57"/>
      <c r="CX226" s="57"/>
      <c r="CY226" s="57"/>
      <c r="CZ226" s="57"/>
      <c r="DA226" s="57"/>
      <c r="DB226" s="57"/>
      <c r="DC226" s="57"/>
      <c r="DD226" s="57"/>
      <c r="DE226" s="57"/>
      <c r="DF226" s="57"/>
      <c r="DG226" s="57"/>
      <c r="DH226" s="57"/>
      <c r="DI226" s="57"/>
      <c r="DJ226" s="57"/>
      <c r="DK226" s="57"/>
      <c r="DL226" s="57"/>
      <c r="DM226" s="57"/>
      <c r="DN226" s="57"/>
      <c r="DO226" s="57"/>
      <c r="DP226" s="57"/>
      <c r="DQ226" s="57"/>
      <c r="DR226" s="57"/>
      <c r="DS226" s="57"/>
      <c r="DT226" s="57"/>
      <c r="DU226" s="57"/>
      <c r="DV226" s="57"/>
      <c r="DW226" s="57"/>
      <c r="DX226" s="57"/>
      <c r="DY226" s="57"/>
      <c r="DZ226" s="57"/>
      <c r="EA226" s="57"/>
      <c r="EB226" s="57"/>
      <c r="EC226" s="57"/>
      <c r="ED226" s="57"/>
      <c r="EE226" s="57"/>
      <c r="EF226" s="57"/>
      <c r="EG226" s="57"/>
      <c r="EH226" s="57"/>
      <c r="EI226" s="57"/>
      <c r="EJ226" s="57"/>
      <c r="EK226" s="57"/>
      <c r="EL226" s="57"/>
      <c r="EM226" s="57"/>
    </row>
    <row r="227" spans="18:143" x14ac:dyDescent="0.2">
      <c r="R227" s="53"/>
      <c r="S227" s="53"/>
      <c r="T227" s="53"/>
      <c r="U227" s="53"/>
      <c r="V227" s="53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  <c r="BV227" s="57"/>
      <c r="BW227" s="57"/>
      <c r="BX227" s="57"/>
      <c r="BY227" s="57"/>
      <c r="BZ227" s="57"/>
      <c r="CA227" s="57"/>
      <c r="CB227" s="57"/>
      <c r="CC227" s="57"/>
      <c r="CD227" s="57"/>
      <c r="CE227" s="57"/>
      <c r="CF227" s="57"/>
      <c r="CG227" s="57"/>
      <c r="CH227" s="57"/>
      <c r="CI227" s="57"/>
      <c r="CJ227" s="57"/>
      <c r="CK227" s="57"/>
      <c r="CL227" s="57"/>
      <c r="CM227" s="57"/>
      <c r="CN227" s="57"/>
      <c r="CO227" s="57"/>
      <c r="CP227" s="57"/>
      <c r="CQ227" s="57"/>
      <c r="CR227" s="57"/>
      <c r="CS227" s="57"/>
      <c r="CT227" s="57"/>
      <c r="CU227" s="57"/>
      <c r="CV227" s="57"/>
      <c r="CW227" s="57"/>
      <c r="CX227" s="57"/>
      <c r="CY227" s="57"/>
      <c r="CZ227" s="57"/>
      <c r="DA227" s="57"/>
      <c r="DB227" s="57"/>
      <c r="DC227" s="57"/>
      <c r="DD227" s="57"/>
      <c r="DE227" s="57"/>
      <c r="DF227" s="57"/>
      <c r="DG227" s="57"/>
      <c r="DH227" s="57"/>
      <c r="DI227" s="57"/>
      <c r="DJ227" s="57"/>
      <c r="DK227" s="57"/>
      <c r="DL227" s="57"/>
      <c r="DM227" s="57"/>
      <c r="DN227" s="57"/>
      <c r="DO227" s="57"/>
      <c r="DP227" s="57"/>
      <c r="DQ227" s="57"/>
      <c r="DR227" s="57"/>
      <c r="DS227" s="57"/>
      <c r="DT227" s="57"/>
      <c r="DU227" s="57"/>
      <c r="DV227" s="57"/>
      <c r="DW227" s="57"/>
      <c r="DX227" s="57"/>
      <c r="DY227" s="57"/>
      <c r="DZ227" s="57"/>
      <c r="EA227" s="57"/>
      <c r="EB227" s="57"/>
      <c r="EC227" s="57"/>
      <c r="ED227" s="57"/>
      <c r="EE227" s="57"/>
      <c r="EF227" s="57"/>
      <c r="EG227" s="57"/>
      <c r="EH227" s="57"/>
      <c r="EI227" s="57"/>
      <c r="EJ227" s="57"/>
      <c r="EK227" s="57"/>
      <c r="EL227" s="57"/>
      <c r="EM227" s="57"/>
    </row>
    <row r="228" spans="18:143" x14ac:dyDescent="0.2">
      <c r="R228" s="53"/>
      <c r="S228" s="53"/>
      <c r="T228" s="53"/>
      <c r="U228" s="53"/>
      <c r="V228" s="53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  <c r="BV228" s="57"/>
      <c r="BW228" s="57"/>
      <c r="BX228" s="57"/>
      <c r="BY228" s="57"/>
      <c r="BZ228" s="57"/>
      <c r="CA228" s="57"/>
      <c r="CB228" s="57"/>
      <c r="CC228" s="57"/>
      <c r="CD228" s="57"/>
      <c r="CE228" s="57"/>
      <c r="CF228" s="57"/>
      <c r="CG228" s="57"/>
      <c r="CH228" s="57"/>
      <c r="CI228" s="57"/>
      <c r="CJ228" s="57"/>
      <c r="CK228" s="57"/>
      <c r="CL228" s="57"/>
      <c r="CM228" s="57"/>
      <c r="CN228" s="57"/>
      <c r="CO228" s="57"/>
      <c r="CP228" s="57"/>
      <c r="CQ228" s="57"/>
      <c r="CR228" s="57"/>
      <c r="CS228" s="57"/>
      <c r="CT228" s="57"/>
      <c r="CU228" s="57"/>
      <c r="CV228" s="57"/>
      <c r="CW228" s="57"/>
      <c r="CX228" s="57"/>
      <c r="CY228" s="57"/>
      <c r="CZ228" s="57"/>
      <c r="DA228" s="57"/>
      <c r="DB228" s="57"/>
      <c r="DC228" s="57"/>
      <c r="DD228" s="57"/>
      <c r="DE228" s="57"/>
      <c r="DF228" s="57"/>
      <c r="DG228" s="57"/>
      <c r="DH228" s="57"/>
      <c r="DI228" s="57"/>
      <c r="DJ228" s="57"/>
      <c r="DK228" s="57"/>
      <c r="DL228" s="57"/>
      <c r="DM228" s="57"/>
      <c r="DN228" s="57"/>
      <c r="DO228" s="57"/>
      <c r="DP228" s="57"/>
      <c r="DQ228" s="57"/>
      <c r="DR228" s="57"/>
      <c r="DS228" s="57"/>
      <c r="DT228" s="57"/>
      <c r="DU228" s="57"/>
      <c r="DV228" s="57"/>
      <c r="DW228" s="57"/>
      <c r="DX228" s="57"/>
      <c r="DY228" s="57"/>
      <c r="DZ228" s="57"/>
      <c r="EA228" s="57"/>
      <c r="EB228" s="57"/>
      <c r="EC228" s="57"/>
      <c r="ED228" s="57"/>
      <c r="EE228" s="57"/>
      <c r="EF228" s="57"/>
      <c r="EG228" s="57"/>
      <c r="EH228" s="57"/>
      <c r="EI228" s="57"/>
      <c r="EJ228" s="57"/>
      <c r="EK228" s="57"/>
      <c r="EL228" s="57"/>
      <c r="EM228" s="57"/>
    </row>
    <row r="229" spans="18:143" x14ac:dyDescent="0.2">
      <c r="R229" s="53"/>
      <c r="S229" s="53"/>
      <c r="T229" s="53"/>
      <c r="U229" s="53"/>
      <c r="V229" s="53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7"/>
      <c r="BM229" s="57"/>
      <c r="BN229" s="57"/>
      <c r="BO229" s="57"/>
      <c r="BP229" s="57"/>
      <c r="BQ229" s="57"/>
      <c r="BR229" s="57"/>
      <c r="BS229" s="57"/>
      <c r="BT229" s="57"/>
      <c r="BU229" s="57"/>
      <c r="BV229" s="57"/>
      <c r="BW229" s="57"/>
      <c r="BX229" s="57"/>
      <c r="BY229" s="57"/>
      <c r="BZ229" s="57"/>
      <c r="CA229" s="57"/>
      <c r="CB229" s="57"/>
      <c r="CC229" s="57"/>
      <c r="CD229" s="57"/>
      <c r="CE229" s="57"/>
      <c r="CF229" s="57"/>
      <c r="CG229" s="57"/>
      <c r="CH229" s="57"/>
      <c r="CI229" s="57"/>
      <c r="CJ229" s="57"/>
      <c r="CK229" s="57"/>
      <c r="CL229" s="57"/>
      <c r="CM229" s="57"/>
      <c r="CN229" s="57"/>
      <c r="CO229" s="57"/>
      <c r="CP229" s="57"/>
      <c r="CQ229" s="57"/>
      <c r="CR229" s="57"/>
      <c r="CS229" s="57"/>
      <c r="CT229" s="57"/>
      <c r="CU229" s="57"/>
      <c r="CV229" s="57"/>
      <c r="CW229" s="57"/>
      <c r="CX229" s="57"/>
      <c r="CY229" s="57"/>
      <c r="CZ229" s="57"/>
      <c r="DA229" s="57"/>
      <c r="DB229" s="57"/>
      <c r="DC229" s="57"/>
      <c r="DD229" s="57"/>
      <c r="DE229" s="57"/>
      <c r="DF229" s="57"/>
      <c r="DG229" s="57"/>
      <c r="DH229" s="57"/>
      <c r="DI229" s="57"/>
      <c r="DJ229" s="57"/>
      <c r="DK229" s="57"/>
      <c r="DL229" s="57"/>
      <c r="DM229" s="57"/>
      <c r="DN229" s="57"/>
      <c r="DO229" s="57"/>
      <c r="DP229" s="57"/>
      <c r="DQ229" s="57"/>
      <c r="DR229" s="57"/>
      <c r="DS229" s="57"/>
      <c r="DT229" s="57"/>
      <c r="DU229" s="57"/>
      <c r="DV229" s="57"/>
      <c r="DW229" s="57"/>
      <c r="DX229" s="57"/>
      <c r="DY229" s="57"/>
      <c r="DZ229" s="57"/>
      <c r="EA229" s="57"/>
      <c r="EB229" s="57"/>
      <c r="EC229" s="57"/>
      <c r="ED229" s="57"/>
      <c r="EE229" s="57"/>
      <c r="EF229" s="57"/>
      <c r="EG229" s="57"/>
      <c r="EH229" s="57"/>
      <c r="EI229" s="57"/>
      <c r="EJ229" s="57"/>
      <c r="EK229" s="57"/>
      <c r="EL229" s="57"/>
      <c r="EM229" s="57"/>
    </row>
    <row r="230" spans="18:143" x14ac:dyDescent="0.2">
      <c r="R230" s="53"/>
      <c r="S230" s="53"/>
      <c r="T230" s="53"/>
      <c r="U230" s="53"/>
      <c r="V230" s="53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  <c r="BV230" s="57"/>
      <c r="BW230" s="57"/>
      <c r="BX230" s="57"/>
      <c r="BY230" s="57"/>
      <c r="BZ230" s="57"/>
      <c r="CA230" s="57"/>
      <c r="CB230" s="57"/>
      <c r="CC230" s="57"/>
      <c r="CD230" s="57"/>
      <c r="CE230" s="57"/>
      <c r="CF230" s="57"/>
      <c r="CG230" s="57"/>
      <c r="CH230" s="57"/>
      <c r="CI230" s="57"/>
      <c r="CJ230" s="57"/>
      <c r="CK230" s="57"/>
      <c r="CL230" s="57"/>
      <c r="CM230" s="57"/>
      <c r="CN230" s="57"/>
      <c r="CO230" s="57"/>
      <c r="CP230" s="57"/>
      <c r="CQ230" s="57"/>
      <c r="CR230" s="57"/>
      <c r="CS230" s="57"/>
      <c r="CT230" s="57"/>
      <c r="CU230" s="57"/>
      <c r="CV230" s="57"/>
      <c r="CW230" s="57"/>
      <c r="CX230" s="57"/>
      <c r="CY230" s="57"/>
      <c r="CZ230" s="57"/>
      <c r="DA230" s="57"/>
      <c r="DB230" s="57"/>
      <c r="DC230" s="57"/>
      <c r="DD230" s="57"/>
      <c r="DE230" s="57"/>
      <c r="DF230" s="57"/>
      <c r="DG230" s="57"/>
      <c r="DH230" s="57"/>
      <c r="DI230" s="57"/>
      <c r="DJ230" s="57"/>
      <c r="DK230" s="57"/>
      <c r="DL230" s="57"/>
      <c r="DM230" s="57"/>
      <c r="DN230" s="57"/>
      <c r="DO230" s="57"/>
      <c r="DP230" s="57"/>
      <c r="DQ230" s="57"/>
      <c r="DR230" s="57"/>
      <c r="DS230" s="57"/>
      <c r="DT230" s="57"/>
      <c r="DU230" s="57"/>
      <c r="DV230" s="57"/>
      <c r="DW230" s="57"/>
      <c r="DX230" s="57"/>
      <c r="DY230" s="57"/>
      <c r="DZ230" s="57"/>
      <c r="EA230" s="57"/>
      <c r="EB230" s="57"/>
      <c r="EC230" s="57"/>
      <c r="ED230" s="57"/>
      <c r="EE230" s="57"/>
      <c r="EF230" s="57"/>
      <c r="EG230" s="57"/>
      <c r="EH230" s="57"/>
      <c r="EI230" s="57"/>
      <c r="EJ230" s="57"/>
      <c r="EK230" s="57"/>
      <c r="EL230" s="57"/>
      <c r="EM230" s="57"/>
    </row>
    <row r="231" spans="18:143" x14ac:dyDescent="0.2">
      <c r="R231" s="53"/>
      <c r="S231" s="53"/>
      <c r="T231" s="53"/>
      <c r="U231" s="53"/>
      <c r="V231" s="53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7"/>
      <c r="BM231" s="57"/>
      <c r="BN231" s="57"/>
      <c r="BO231" s="57"/>
      <c r="BP231" s="57"/>
      <c r="BQ231" s="57"/>
      <c r="BR231" s="57"/>
      <c r="BS231" s="57"/>
      <c r="BT231" s="57"/>
      <c r="BU231" s="57"/>
      <c r="BV231" s="57"/>
      <c r="BW231" s="57"/>
      <c r="BX231" s="57"/>
      <c r="BY231" s="57"/>
      <c r="BZ231" s="57"/>
      <c r="CA231" s="57"/>
      <c r="CB231" s="57"/>
      <c r="CC231" s="57"/>
      <c r="CD231" s="57"/>
      <c r="CE231" s="57"/>
      <c r="CF231" s="57"/>
      <c r="CG231" s="57"/>
      <c r="CH231" s="57"/>
      <c r="CI231" s="57"/>
      <c r="CJ231" s="57"/>
      <c r="CK231" s="57"/>
      <c r="CL231" s="57"/>
      <c r="CM231" s="57"/>
      <c r="CN231" s="57"/>
      <c r="CO231" s="57"/>
      <c r="CP231" s="57"/>
      <c r="CQ231" s="57"/>
      <c r="CR231" s="57"/>
      <c r="CS231" s="57"/>
      <c r="CT231" s="57"/>
      <c r="CU231" s="57"/>
      <c r="CV231" s="57"/>
      <c r="CW231" s="57"/>
      <c r="CX231" s="57"/>
      <c r="CY231" s="57"/>
      <c r="CZ231" s="57"/>
      <c r="DA231" s="57"/>
      <c r="DB231" s="57"/>
      <c r="DC231" s="57"/>
      <c r="DD231" s="57"/>
      <c r="DE231" s="57"/>
      <c r="DF231" s="57"/>
      <c r="DG231" s="57"/>
      <c r="DH231" s="57"/>
      <c r="DI231" s="57"/>
      <c r="DJ231" s="57"/>
      <c r="DK231" s="57"/>
      <c r="DL231" s="57"/>
      <c r="DM231" s="57"/>
      <c r="DN231" s="57"/>
      <c r="DO231" s="57"/>
      <c r="DP231" s="57"/>
      <c r="DQ231" s="57"/>
      <c r="DR231" s="57"/>
      <c r="DS231" s="57"/>
      <c r="DT231" s="57"/>
      <c r="DU231" s="57"/>
      <c r="DV231" s="57"/>
      <c r="DW231" s="57"/>
      <c r="DX231" s="57"/>
      <c r="DY231" s="57"/>
      <c r="DZ231" s="57"/>
      <c r="EA231" s="57"/>
      <c r="EB231" s="57"/>
      <c r="EC231" s="57"/>
      <c r="ED231" s="57"/>
      <c r="EE231" s="57"/>
      <c r="EF231" s="57"/>
      <c r="EG231" s="57"/>
      <c r="EH231" s="57"/>
      <c r="EI231" s="57"/>
      <c r="EJ231" s="57"/>
      <c r="EK231" s="57"/>
      <c r="EL231" s="57"/>
      <c r="EM231" s="57"/>
    </row>
    <row r="232" spans="18:143" x14ac:dyDescent="0.2">
      <c r="R232" s="53"/>
      <c r="S232" s="53"/>
      <c r="T232" s="53"/>
      <c r="U232" s="53"/>
      <c r="V232" s="53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7"/>
      <c r="BS232" s="57"/>
      <c r="BT232" s="57"/>
      <c r="BU232" s="57"/>
      <c r="BV232" s="57"/>
      <c r="BW232" s="57"/>
      <c r="BX232" s="57"/>
      <c r="BY232" s="57"/>
      <c r="BZ232" s="57"/>
      <c r="CA232" s="57"/>
      <c r="CB232" s="57"/>
      <c r="CC232" s="57"/>
      <c r="CD232" s="57"/>
      <c r="CE232" s="57"/>
      <c r="CF232" s="57"/>
      <c r="CG232" s="57"/>
      <c r="CH232" s="57"/>
      <c r="CI232" s="57"/>
      <c r="CJ232" s="57"/>
      <c r="CK232" s="57"/>
      <c r="CL232" s="57"/>
      <c r="CM232" s="57"/>
      <c r="CN232" s="57"/>
      <c r="CO232" s="57"/>
      <c r="CP232" s="57"/>
      <c r="CQ232" s="57"/>
      <c r="CR232" s="57"/>
      <c r="CS232" s="57"/>
      <c r="CT232" s="57"/>
      <c r="CU232" s="57"/>
      <c r="CV232" s="57"/>
      <c r="CW232" s="57"/>
      <c r="CX232" s="57"/>
      <c r="CY232" s="57"/>
      <c r="CZ232" s="57"/>
      <c r="DA232" s="57"/>
      <c r="DB232" s="57"/>
      <c r="DC232" s="57"/>
      <c r="DD232" s="57"/>
      <c r="DE232" s="57"/>
      <c r="DF232" s="57"/>
      <c r="DG232" s="57"/>
      <c r="DH232" s="57"/>
      <c r="DI232" s="57"/>
      <c r="DJ232" s="57"/>
      <c r="DK232" s="57"/>
      <c r="DL232" s="57"/>
      <c r="DM232" s="57"/>
      <c r="DN232" s="57"/>
      <c r="DO232" s="57"/>
      <c r="DP232" s="57"/>
      <c r="DQ232" s="57"/>
      <c r="DR232" s="57"/>
      <c r="DS232" s="57"/>
      <c r="DT232" s="57"/>
      <c r="DU232" s="57"/>
      <c r="DV232" s="57"/>
      <c r="DW232" s="57"/>
      <c r="DX232" s="57"/>
      <c r="DY232" s="57"/>
      <c r="DZ232" s="57"/>
      <c r="EA232" s="57"/>
      <c r="EB232" s="57"/>
      <c r="EC232" s="57"/>
      <c r="ED232" s="57"/>
      <c r="EE232" s="57"/>
      <c r="EF232" s="57"/>
      <c r="EG232" s="57"/>
      <c r="EH232" s="57"/>
      <c r="EI232" s="57"/>
      <c r="EJ232" s="57"/>
      <c r="EK232" s="57"/>
      <c r="EL232" s="57"/>
      <c r="EM232" s="57"/>
    </row>
    <row r="233" spans="18:143" x14ac:dyDescent="0.2">
      <c r="R233" s="53"/>
      <c r="S233" s="53"/>
      <c r="T233" s="53"/>
      <c r="U233" s="53"/>
      <c r="V233" s="53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7"/>
      <c r="BM233" s="57"/>
      <c r="BN233" s="57"/>
      <c r="BO233" s="57"/>
      <c r="BP233" s="57"/>
      <c r="BQ233" s="57"/>
      <c r="BR233" s="57"/>
      <c r="BS233" s="57"/>
      <c r="BT233" s="57"/>
      <c r="BU233" s="57"/>
      <c r="BV233" s="57"/>
      <c r="BW233" s="57"/>
      <c r="BX233" s="57"/>
      <c r="BY233" s="57"/>
      <c r="BZ233" s="57"/>
      <c r="CA233" s="57"/>
      <c r="CB233" s="57"/>
      <c r="CC233" s="57"/>
      <c r="CD233" s="57"/>
      <c r="CE233" s="57"/>
      <c r="CF233" s="57"/>
      <c r="CG233" s="57"/>
      <c r="CH233" s="57"/>
      <c r="CI233" s="57"/>
      <c r="CJ233" s="57"/>
      <c r="CK233" s="57"/>
      <c r="CL233" s="57"/>
      <c r="CM233" s="57"/>
      <c r="CN233" s="57"/>
      <c r="CO233" s="57"/>
      <c r="CP233" s="57"/>
      <c r="CQ233" s="57"/>
      <c r="CR233" s="57"/>
      <c r="CS233" s="57"/>
      <c r="CT233" s="57"/>
      <c r="CU233" s="57"/>
      <c r="CV233" s="57"/>
      <c r="CW233" s="57"/>
      <c r="CX233" s="57"/>
      <c r="CY233" s="57"/>
      <c r="CZ233" s="57"/>
      <c r="DA233" s="57"/>
      <c r="DB233" s="57"/>
      <c r="DC233" s="57"/>
      <c r="DD233" s="57"/>
      <c r="DE233" s="57"/>
      <c r="DF233" s="57"/>
      <c r="DG233" s="57"/>
      <c r="DH233" s="57"/>
      <c r="DI233" s="57"/>
      <c r="DJ233" s="57"/>
      <c r="DK233" s="57"/>
      <c r="DL233" s="57"/>
      <c r="DM233" s="57"/>
      <c r="DN233" s="57"/>
      <c r="DO233" s="57"/>
      <c r="DP233" s="57"/>
      <c r="DQ233" s="57"/>
      <c r="DR233" s="57"/>
      <c r="DS233" s="57"/>
      <c r="DT233" s="57"/>
      <c r="DU233" s="57"/>
      <c r="DV233" s="57"/>
      <c r="DW233" s="57"/>
      <c r="DX233" s="57"/>
      <c r="DY233" s="57"/>
      <c r="DZ233" s="57"/>
      <c r="EA233" s="57"/>
      <c r="EB233" s="57"/>
      <c r="EC233" s="57"/>
      <c r="ED233" s="57"/>
      <c r="EE233" s="57"/>
      <c r="EF233" s="57"/>
      <c r="EG233" s="57"/>
      <c r="EH233" s="57"/>
      <c r="EI233" s="57"/>
      <c r="EJ233" s="57"/>
      <c r="EK233" s="57"/>
      <c r="EL233" s="57"/>
      <c r="EM233" s="57"/>
    </row>
    <row r="234" spans="18:143" x14ac:dyDescent="0.2">
      <c r="R234" s="53"/>
      <c r="S234" s="53"/>
      <c r="T234" s="53"/>
      <c r="U234" s="53"/>
      <c r="V234" s="53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  <c r="CC234" s="57"/>
      <c r="CD234" s="57"/>
      <c r="CE234" s="57"/>
      <c r="CF234" s="57"/>
      <c r="CG234" s="57"/>
      <c r="CH234" s="57"/>
      <c r="CI234" s="57"/>
      <c r="CJ234" s="57"/>
      <c r="CK234" s="57"/>
      <c r="CL234" s="57"/>
      <c r="CM234" s="57"/>
      <c r="CN234" s="57"/>
      <c r="CO234" s="57"/>
      <c r="CP234" s="57"/>
      <c r="CQ234" s="57"/>
      <c r="CR234" s="57"/>
      <c r="CS234" s="57"/>
      <c r="CT234" s="57"/>
      <c r="CU234" s="57"/>
      <c r="CV234" s="57"/>
      <c r="CW234" s="57"/>
      <c r="CX234" s="57"/>
      <c r="CY234" s="57"/>
      <c r="CZ234" s="57"/>
      <c r="DA234" s="57"/>
      <c r="DB234" s="57"/>
      <c r="DC234" s="57"/>
      <c r="DD234" s="57"/>
      <c r="DE234" s="57"/>
      <c r="DF234" s="57"/>
      <c r="DG234" s="57"/>
      <c r="DH234" s="57"/>
      <c r="DI234" s="57"/>
      <c r="DJ234" s="57"/>
      <c r="DK234" s="57"/>
      <c r="DL234" s="57"/>
      <c r="DM234" s="57"/>
      <c r="DN234" s="57"/>
      <c r="DO234" s="57"/>
      <c r="DP234" s="57"/>
      <c r="DQ234" s="57"/>
      <c r="DR234" s="57"/>
      <c r="DS234" s="57"/>
      <c r="DT234" s="57"/>
      <c r="DU234" s="57"/>
      <c r="DV234" s="57"/>
      <c r="DW234" s="57"/>
      <c r="DX234" s="57"/>
      <c r="DY234" s="57"/>
      <c r="DZ234" s="57"/>
      <c r="EA234" s="57"/>
      <c r="EB234" s="57"/>
      <c r="EC234" s="57"/>
      <c r="ED234" s="57"/>
      <c r="EE234" s="57"/>
      <c r="EF234" s="57"/>
      <c r="EG234" s="57"/>
      <c r="EH234" s="57"/>
      <c r="EI234" s="57"/>
      <c r="EJ234" s="57"/>
      <c r="EK234" s="57"/>
      <c r="EL234" s="57"/>
      <c r="EM234" s="57"/>
    </row>
    <row r="235" spans="18:143" x14ac:dyDescent="0.2">
      <c r="R235" s="53"/>
      <c r="S235" s="53"/>
      <c r="T235" s="53"/>
      <c r="U235" s="53"/>
      <c r="V235" s="53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7"/>
      <c r="BU235" s="57"/>
      <c r="BV235" s="57"/>
      <c r="BW235" s="57"/>
      <c r="BX235" s="57"/>
      <c r="BY235" s="57"/>
      <c r="BZ235" s="57"/>
      <c r="CA235" s="57"/>
      <c r="CB235" s="57"/>
      <c r="CC235" s="57"/>
      <c r="CD235" s="57"/>
      <c r="CE235" s="57"/>
      <c r="CF235" s="57"/>
      <c r="CG235" s="57"/>
      <c r="CH235" s="57"/>
      <c r="CI235" s="57"/>
      <c r="CJ235" s="57"/>
      <c r="CK235" s="57"/>
      <c r="CL235" s="57"/>
      <c r="CM235" s="57"/>
      <c r="CN235" s="57"/>
      <c r="CO235" s="57"/>
      <c r="CP235" s="57"/>
      <c r="CQ235" s="57"/>
      <c r="CR235" s="57"/>
      <c r="CS235" s="57"/>
      <c r="CT235" s="57"/>
      <c r="CU235" s="57"/>
      <c r="CV235" s="57"/>
      <c r="CW235" s="57"/>
      <c r="CX235" s="57"/>
      <c r="CY235" s="57"/>
      <c r="CZ235" s="57"/>
      <c r="DA235" s="57"/>
      <c r="DB235" s="57"/>
      <c r="DC235" s="57"/>
      <c r="DD235" s="57"/>
      <c r="DE235" s="57"/>
      <c r="DF235" s="57"/>
      <c r="DG235" s="57"/>
      <c r="DH235" s="57"/>
      <c r="DI235" s="57"/>
      <c r="DJ235" s="57"/>
      <c r="DK235" s="57"/>
      <c r="DL235" s="57"/>
      <c r="DM235" s="57"/>
      <c r="DN235" s="57"/>
      <c r="DO235" s="57"/>
      <c r="DP235" s="57"/>
      <c r="DQ235" s="57"/>
      <c r="DR235" s="57"/>
      <c r="DS235" s="57"/>
      <c r="DT235" s="57"/>
      <c r="DU235" s="57"/>
      <c r="DV235" s="57"/>
      <c r="DW235" s="57"/>
      <c r="DX235" s="57"/>
      <c r="DY235" s="57"/>
      <c r="DZ235" s="57"/>
      <c r="EA235" s="57"/>
      <c r="EB235" s="57"/>
      <c r="EC235" s="57"/>
      <c r="ED235" s="57"/>
      <c r="EE235" s="57"/>
      <c r="EF235" s="57"/>
      <c r="EG235" s="57"/>
      <c r="EH235" s="57"/>
      <c r="EI235" s="57"/>
      <c r="EJ235" s="57"/>
      <c r="EK235" s="57"/>
      <c r="EL235" s="57"/>
      <c r="EM235" s="57"/>
    </row>
    <row r="236" spans="18:143" x14ac:dyDescent="0.2">
      <c r="R236" s="53"/>
      <c r="S236" s="53"/>
      <c r="T236" s="53"/>
      <c r="U236" s="53"/>
      <c r="V236" s="53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57"/>
      <c r="CK236" s="57"/>
      <c r="CL236" s="57"/>
      <c r="CM236" s="57"/>
      <c r="CN236" s="57"/>
      <c r="CO236" s="57"/>
      <c r="CP236" s="57"/>
      <c r="CQ236" s="57"/>
      <c r="CR236" s="57"/>
      <c r="CS236" s="57"/>
      <c r="CT236" s="57"/>
      <c r="CU236" s="57"/>
      <c r="CV236" s="57"/>
      <c r="CW236" s="57"/>
      <c r="CX236" s="57"/>
      <c r="CY236" s="57"/>
      <c r="CZ236" s="57"/>
      <c r="DA236" s="57"/>
      <c r="DB236" s="57"/>
      <c r="DC236" s="57"/>
      <c r="DD236" s="57"/>
      <c r="DE236" s="57"/>
      <c r="DF236" s="57"/>
      <c r="DG236" s="57"/>
      <c r="DH236" s="57"/>
      <c r="DI236" s="57"/>
      <c r="DJ236" s="57"/>
      <c r="DK236" s="57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  <c r="DW236" s="57"/>
      <c r="DX236" s="57"/>
      <c r="DY236" s="57"/>
      <c r="DZ236" s="57"/>
      <c r="EA236" s="57"/>
      <c r="EB236" s="57"/>
      <c r="EC236" s="57"/>
      <c r="ED236" s="57"/>
      <c r="EE236" s="57"/>
      <c r="EF236" s="57"/>
      <c r="EG236" s="57"/>
      <c r="EH236" s="57"/>
      <c r="EI236" s="57"/>
      <c r="EJ236" s="57"/>
      <c r="EK236" s="57"/>
      <c r="EL236" s="57"/>
      <c r="EM236" s="57"/>
    </row>
    <row r="237" spans="18:143" x14ac:dyDescent="0.2">
      <c r="R237" s="53"/>
      <c r="S237" s="53"/>
      <c r="T237" s="53"/>
      <c r="U237" s="53"/>
      <c r="V237" s="53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57"/>
      <c r="CK237" s="57"/>
      <c r="CL237" s="57"/>
      <c r="CM237" s="57"/>
      <c r="CN237" s="57"/>
      <c r="CO237" s="57"/>
      <c r="CP237" s="57"/>
      <c r="CQ237" s="57"/>
      <c r="CR237" s="57"/>
      <c r="CS237" s="57"/>
      <c r="CT237" s="57"/>
      <c r="CU237" s="57"/>
      <c r="CV237" s="57"/>
      <c r="CW237" s="57"/>
      <c r="CX237" s="57"/>
      <c r="CY237" s="57"/>
      <c r="CZ237" s="57"/>
      <c r="DA237" s="57"/>
      <c r="DB237" s="57"/>
      <c r="DC237" s="57"/>
      <c r="DD237" s="57"/>
      <c r="DE237" s="57"/>
      <c r="DF237" s="57"/>
      <c r="DG237" s="57"/>
      <c r="DH237" s="57"/>
      <c r="DI237" s="57"/>
      <c r="DJ237" s="57"/>
      <c r="DK237" s="57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  <c r="DW237" s="57"/>
      <c r="DX237" s="57"/>
      <c r="DY237" s="57"/>
      <c r="DZ237" s="57"/>
      <c r="EA237" s="57"/>
      <c r="EB237" s="57"/>
      <c r="EC237" s="57"/>
      <c r="ED237" s="57"/>
      <c r="EE237" s="57"/>
      <c r="EF237" s="57"/>
      <c r="EG237" s="57"/>
      <c r="EH237" s="57"/>
      <c r="EI237" s="57"/>
      <c r="EJ237" s="57"/>
      <c r="EK237" s="57"/>
      <c r="EL237" s="57"/>
      <c r="EM237" s="57"/>
    </row>
    <row r="238" spans="18:143" x14ac:dyDescent="0.2">
      <c r="R238" s="53"/>
      <c r="S238" s="53"/>
      <c r="T238" s="53"/>
      <c r="U238" s="53"/>
      <c r="V238" s="53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  <c r="DW238" s="57"/>
      <c r="DX238" s="57"/>
      <c r="DY238" s="57"/>
      <c r="DZ238" s="57"/>
      <c r="EA238" s="57"/>
      <c r="EB238" s="57"/>
      <c r="EC238" s="57"/>
      <c r="ED238" s="57"/>
      <c r="EE238" s="57"/>
      <c r="EF238" s="57"/>
      <c r="EG238" s="57"/>
      <c r="EH238" s="57"/>
      <c r="EI238" s="57"/>
      <c r="EJ238" s="57"/>
      <c r="EK238" s="57"/>
      <c r="EL238" s="57"/>
      <c r="EM238" s="57"/>
    </row>
    <row r="239" spans="18:143" x14ac:dyDescent="0.2">
      <c r="R239" s="53"/>
      <c r="S239" s="53"/>
      <c r="T239" s="53"/>
      <c r="U239" s="53"/>
      <c r="V239" s="53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7"/>
      <c r="BU239" s="57"/>
      <c r="BV239" s="57"/>
      <c r="BW239" s="57"/>
      <c r="BX239" s="57"/>
      <c r="BY239" s="57"/>
      <c r="BZ239" s="57"/>
      <c r="CA239" s="57"/>
      <c r="CB239" s="57"/>
      <c r="CC239" s="57"/>
      <c r="CD239" s="57"/>
      <c r="CE239" s="57"/>
      <c r="CF239" s="57"/>
      <c r="CG239" s="57"/>
      <c r="CH239" s="57"/>
      <c r="CI239" s="57"/>
      <c r="CJ239" s="57"/>
      <c r="CK239" s="57"/>
      <c r="CL239" s="57"/>
      <c r="CM239" s="57"/>
      <c r="CN239" s="57"/>
      <c r="CO239" s="57"/>
      <c r="CP239" s="57"/>
      <c r="CQ239" s="57"/>
      <c r="CR239" s="57"/>
      <c r="CS239" s="57"/>
      <c r="CT239" s="57"/>
      <c r="CU239" s="57"/>
      <c r="CV239" s="57"/>
      <c r="CW239" s="57"/>
      <c r="CX239" s="57"/>
      <c r="CY239" s="57"/>
      <c r="CZ239" s="57"/>
      <c r="DA239" s="57"/>
      <c r="DB239" s="57"/>
      <c r="DC239" s="57"/>
      <c r="DD239" s="57"/>
      <c r="DE239" s="57"/>
      <c r="DF239" s="57"/>
      <c r="DG239" s="57"/>
      <c r="DH239" s="57"/>
      <c r="DI239" s="57"/>
      <c r="DJ239" s="57"/>
      <c r="DK239" s="57"/>
      <c r="DL239" s="57"/>
      <c r="DM239" s="57"/>
      <c r="DN239" s="57"/>
      <c r="DO239" s="57"/>
      <c r="DP239" s="57"/>
      <c r="DQ239" s="57"/>
      <c r="DR239" s="57"/>
      <c r="DS239" s="57"/>
      <c r="DT239" s="57"/>
      <c r="DU239" s="57"/>
      <c r="DV239" s="57"/>
      <c r="DW239" s="57"/>
      <c r="DX239" s="57"/>
      <c r="DY239" s="57"/>
      <c r="DZ239" s="57"/>
      <c r="EA239" s="57"/>
      <c r="EB239" s="57"/>
      <c r="EC239" s="57"/>
      <c r="ED239" s="57"/>
      <c r="EE239" s="57"/>
      <c r="EF239" s="57"/>
      <c r="EG239" s="57"/>
      <c r="EH239" s="57"/>
      <c r="EI239" s="57"/>
      <c r="EJ239" s="57"/>
      <c r="EK239" s="57"/>
      <c r="EL239" s="57"/>
      <c r="EM239" s="57"/>
    </row>
    <row r="240" spans="18:143" x14ac:dyDescent="0.2">
      <c r="R240" s="53"/>
      <c r="S240" s="53"/>
      <c r="T240" s="53"/>
      <c r="U240" s="53"/>
      <c r="V240" s="53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7"/>
      <c r="BU240" s="57"/>
      <c r="BV240" s="57"/>
      <c r="BW240" s="57"/>
      <c r="BX240" s="57"/>
      <c r="BY240" s="57"/>
      <c r="BZ240" s="57"/>
      <c r="CA240" s="57"/>
      <c r="CB240" s="57"/>
      <c r="CC240" s="57"/>
      <c r="CD240" s="57"/>
      <c r="CE240" s="57"/>
      <c r="CF240" s="57"/>
      <c r="CG240" s="57"/>
      <c r="CH240" s="57"/>
      <c r="CI240" s="57"/>
      <c r="CJ240" s="57"/>
      <c r="CK240" s="57"/>
      <c r="CL240" s="57"/>
      <c r="CM240" s="57"/>
      <c r="CN240" s="57"/>
      <c r="CO240" s="57"/>
      <c r="CP240" s="57"/>
      <c r="CQ240" s="57"/>
      <c r="CR240" s="57"/>
      <c r="CS240" s="57"/>
      <c r="CT240" s="57"/>
      <c r="CU240" s="57"/>
      <c r="CV240" s="57"/>
      <c r="CW240" s="57"/>
      <c r="CX240" s="57"/>
      <c r="CY240" s="57"/>
      <c r="CZ240" s="57"/>
      <c r="DA240" s="57"/>
      <c r="DB240" s="57"/>
      <c r="DC240" s="57"/>
      <c r="DD240" s="57"/>
      <c r="DE240" s="57"/>
      <c r="DF240" s="57"/>
      <c r="DG240" s="57"/>
      <c r="DH240" s="57"/>
      <c r="DI240" s="57"/>
      <c r="DJ240" s="57"/>
      <c r="DK240" s="57"/>
      <c r="DL240" s="57"/>
      <c r="DM240" s="57"/>
      <c r="DN240" s="57"/>
      <c r="DO240" s="57"/>
      <c r="DP240" s="57"/>
      <c r="DQ240" s="57"/>
      <c r="DR240" s="57"/>
      <c r="DS240" s="57"/>
      <c r="DT240" s="57"/>
      <c r="DU240" s="57"/>
      <c r="DV240" s="57"/>
      <c r="DW240" s="57"/>
      <c r="DX240" s="57"/>
      <c r="DY240" s="57"/>
      <c r="DZ240" s="57"/>
      <c r="EA240" s="57"/>
      <c r="EB240" s="57"/>
      <c r="EC240" s="57"/>
      <c r="ED240" s="57"/>
      <c r="EE240" s="57"/>
      <c r="EF240" s="57"/>
      <c r="EG240" s="57"/>
      <c r="EH240" s="57"/>
      <c r="EI240" s="57"/>
      <c r="EJ240" s="57"/>
      <c r="EK240" s="57"/>
      <c r="EL240" s="57"/>
      <c r="EM240" s="57"/>
    </row>
    <row r="241" spans="18:143" x14ac:dyDescent="0.2">
      <c r="R241" s="53"/>
      <c r="S241" s="53"/>
      <c r="T241" s="53"/>
      <c r="U241" s="53"/>
      <c r="V241" s="53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7"/>
      <c r="BU241" s="57"/>
      <c r="BV241" s="57"/>
      <c r="BW241" s="57"/>
      <c r="BX241" s="57"/>
      <c r="BY241" s="57"/>
      <c r="BZ241" s="57"/>
      <c r="CA241" s="57"/>
      <c r="CB241" s="57"/>
      <c r="CC241" s="57"/>
      <c r="CD241" s="57"/>
      <c r="CE241" s="57"/>
      <c r="CF241" s="57"/>
      <c r="CG241" s="57"/>
      <c r="CH241" s="57"/>
      <c r="CI241" s="57"/>
      <c r="CJ241" s="57"/>
      <c r="CK241" s="57"/>
      <c r="CL241" s="57"/>
      <c r="CM241" s="57"/>
      <c r="CN241" s="57"/>
      <c r="CO241" s="57"/>
      <c r="CP241" s="57"/>
      <c r="CQ241" s="57"/>
      <c r="CR241" s="57"/>
      <c r="CS241" s="57"/>
      <c r="CT241" s="57"/>
      <c r="CU241" s="57"/>
      <c r="CV241" s="57"/>
      <c r="CW241" s="57"/>
      <c r="CX241" s="57"/>
      <c r="CY241" s="57"/>
      <c r="CZ241" s="57"/>
      <c r="DA241" s="57"/>
      <c r="DB241" s="57"/>
      <c r="DC241" s="57"/>
      <c r="DD241" s="57"/>
      <c r="DE241" s="57"/>
      <c r="DF241" s="57"/>
      <c r="DG241" s="57"/>
      <c r="DH241" s="57"/>
      <c r="DI241" s="57"/>
      <c r="DJ241" s="57"/>
      <c r="DK241" s="57"/>
      <c r="DL241" s="57"/>
      <c r="DM241" s="57"/>
      <c r="DN241" s="57"/>
      <c r="DO241" s="57"/>
      <c r="DP241" s="57"/>
      <c r="DQ241" s="57"/>
      <c r="DR241" s="57"/>
      <c r="DS241" s="57"/>
      <c r="DT241" s="57"/>
      <c r="DU241" s="57"/>
      <c r="DV241" s="57"/>
      <c r="DW241" s="57"/>
      <c r="DX241" s="57"/>
      <c r="DY241" s="57"/>
      <c r="DZ241" s="57"/>
      <c r="EA241" s="57"/>
      <c r="EB241" s="57"/>
      <c r="EC241" s="57"/>
      <c r="ED241" s="57"/>
      <c r="EE241" s="57"/>
      <c r="EF241" s="57"/>
      <c r="EG241" s="57"/>
      <c r="EH241" s="57"/>
      <c r="EI241" s="57"/>
      <c r="EJ241" s="57"/>
      <c r="EK241" s="57"/>
      <c r="EL241" s="57"/>
      <c r="EM241" s="57"/>
    </row>
    <row r="242" spans="18:143" x14ac:dyDescent="0.2">
      <c r="R242" s="53"/>
      <c r="S242" s="53"/>
      <c r="T242" s="53"/>
      <c r="U242" s="53"/>
      <c r="V242" s="53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7"/>
      <c r="BU242" s="57"/>
      <c r="BV242" s="57"/>
      <c r="BW242" s="57"/>
      <c r="BX242" s="57"/>
      <c r="BY242" s="57"/>
      <c r="BZ242" s="57"/>
      <c r="CA242" s="57"/>
      <c r="CB242" s="57"/>
      <c r="CC242" s="57"/>
      <c r="CD242" s="57"/>
      <c r="CE242" s="57"/>
      <c r="CF242" s="57"/>
      <c r="CG242" s="57"/>
      <c r="CH242" s="57"/>
      <c r="CI242" s="57"/>
      <c r="CJ242" s="57"/>
      <c r="CK242" s="57"/>
      <c r="CL242" s="57"/>
      <c r="CM242" s="57"/>
      <c r="CN242" s="57"/>
      <c r="CO242" s="57"/>
      <c r="CP242" s="57"/>
      <c r="CQ242" s="57"/>
      <c r="CR242" s="57"/>
      <c r="CS242" s="57"/>
      <c r="CT242" s="57"/>
      <c r="CU242" s="57"/>
      <c r="CV242" s="57"/>
      <c r="CW242" s="57"/>
      <c r="CX242" s="57"/>
      <c r="CY242" s="57"/>
      <c r="CZ242" s="57"/>
      <c r="DA242" s="57"/>
      <c r="DB242" s="57"/>
      <c r="DC242" s="57"/>
      <c r="DD242" s="57"/>
      <c r="DE242" s="57"/>
      <c r="DF242" s="57"/>
      <c r="DG242" s="57"/>
      <c r="DH242" s="57"/>
      <c r="DI242" s="57"/>
      <c r="DJ242" s="57"/>
      <c r="DK242" s="57"/>
      <c r="DL242" s="57"/>
      <c r="DM242" s="57"/>
      <c r="DN242" s="57"/>
      <c r="DO242" s="57"/>
      <c r="DP242" s="57"/>
      <c r="DQ242" s="57"/>
      <c r="DR242" s="57"/>
      <c r="DS242" s="57"/>
      <c r="DT242" s="57"/>
      <c r="DU242" s="57"/>
      <c r="DV242" s="57"/>
      <c r="DW242" s="57"/>
      <c r="DX242" s="57"/>
      <c r="DY242" s="57"/>
      <c r="DZ242" s="57"/>
      <c r="EA242" s="57"/>
      <c r="EB242" s="57"/>
      <c r="EC242" s="57"/>
      <c r="ED242" s="57"/>
      <c r="EE242" s="57"/>
      <c r="EF242" s="57"/>
      <c r="EG242" s="57"/>
      <c r="EH242" s="57"/>
      <c r="EI242" s="57"/>
      <c r="EJ242" s="57"/>
      <c r="EK242" s="57"/>
      <c r="EL242" s="57"/>
      <c r="EM242" s="57"/>
    </row>
    <row r="243" spans="18:143" x14ac:dyDescent="0.2">
      <c r="R243" s="53"/>
      <c r="S243" s="53"/>
      <c r="T243" s="53"/>
      <c r="U243" s="53"/>
      <c r="V243" s="53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7"/>
      <c r="BU243" s="57"/>
      <c r="BV243" s="57"/>
      <c r="BW243" s="57"/>
      <c r="BX243" s="57"/>
      <c r="BY243" s="57"/>
      <c r="BZ243" s="57"/>
      <c r="CA243" s="57"/>
      <c r="CB243" s="57"/>
      <c r="CC243" s="57"/>
      <c r="CD243" s="57"/>
      <c r="CE243" s="57"/>
      <c r="CF243" s="57"/>
      <c r="CG243" s="57"/>
      <c r="CH243" s="57"/>
      <c r="CI243" s="57"/>
      <c r="CJ243" s="57"/>
      <c r="CK243" s="57"/>
      <c r="CL243" s="57"/>
      <c r="CM243" s="57"/>
      <c r="CN243" s="57"/>
      <c r="CO243" s="57"/>
      <c r="CP243" s="57"/>
      <c r="CQ243" s="57"/>
      <c r="CR243" s="57"/>
      <c r="CS243" s="57"/>
      <c r="CT243" s="57"/>
      <c r="CU243" s="57"/>
      <c r="CV243" s="57"/>
      <c r="CW243" s="57"/>
      <c r="CX243" s="57"/>
      <c r="CY243" s="57"/>
      <c r="CZ243" s="57"/>
      <c r="DA243" s="57"/>
      <c r="DB243" s="57"/>
      <c r="DC243" s="57"/>
      <c r="DD243" s="57"/>
      <c r="DE243" s="57"/>
      <c r="DF243" s="57"/>
      <c r="DG243" s="57"/>
      <c r="DH243" s="57"/>
      <c r="DI243" s="57"/>
      <c r="DJ243" s="57"/>
      <c r="DK243" s="57"/>
      <c r="DL243" s="57"/>
      <c r="DM243" s="57"/>
      <c r="DN243" s="57"/>
      <c r="DO243" s="57"/>
      <c r="DP243" s="57"/>
      <c r="DQ243" s="57"/>
      <c r="DR243" s="57"/>
      <c r="DS243" s="57"/>
      <c r="DT243" s="57"/>
      <c r="DU243" s="57"/>
      <c r="DV243" s="57"/>
      <c r="DW243" s="57"/>
      <c r="DX243" s="57"/>
      <c r="DY243" s="57"/>
      <c r="DZ243" s="57"/>
      <c r="EA243" s="57"/>
      <c r="EB243" s="57"/>
      <c r="EC243" s="57"/>
      <c r="ED243" s="57"/>
      <c r="EE243" s="57"/>
      <c r="EF243" s="57"/>
      <c r="EG243" s="57"/>
      <c r="EH243" s="57"/>
      <c r="EI243" s="57"/>
      <c r="EJ243" s="57"/>
      <c r="EK243" s="57"/>
      <c r="EL243" s="57"/>
      <c r="EM243" s="57"/>
    </row>
    <row r="244" spans="18:143" x14ac:dyDescent="0.2">
      <c r="R244" s="53"/>
      <c r="S244" s="53"/>
      <c r="T244" s="53"/>
      <c r="U244" s="53"/>
      <c r="V244" s="53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  <c r="BV244" s="57"/>
      <c r="BW244" s="57"/>
      <c r="BX244" s="57"/>
      <c r="BY244" s="57"/>
      <c r="BZ244" s="57"/>
      <c r="CA244" s="57"/>
      <c r="CB244" s="57"/>
      <c r="CC244" s="57"/>
      <c r="CD244" s="57"/>
      <c r="CE244" s="57"/>
      <c r="CF244" s="57"/>
      <c r="CG244" s="57"/>
      <c r="CH244" s="57"/>
      <c r="CI244" s="57"/>
      <c r="CJ244" s="57"/>
      <c r="CK244" s="57"/>
      <c r="CL244" s="57"/>
      <c r="CM244" s="57"/>
      <c r="CN244" s="57"/>
      <c r="CO244" s="57"/>
      <c r="CP244" s="57"/>
      <c r="CQ244" s="57"/>
      <c r="CR244" s="57"/>
      <c r="CS244" s="57"/>
      <c r="CT244" s="57"/>
      <c r="CU244" s="57"/>
      <c r="CV244" s="57"/>
      <c r="CW244" s="57"/>
      <c r="CX244" s="57"/>
      <c r="CY244" s="57"/>
      <c r="CZ244" s="57"/>
      <c r="DA244" s="57"/>
      <c r="DB244" s="57"/>
      <c r="DC244" s="57"/>
      <c r="DD244" s="57"/>
      <c r="DE244" s="57"/>
      <c r="DF244" s="57"/>
      <c r="DG244" s="57"/>
      <c r="DH244" s="57"/>
      <c r="DI244" s="57"/>
      <c r="DJ244" s="57"/>
      <c r="DK244" s="57"/>
      <c r="DL244" s="57"/>
      <c r="DM244" s="57"/>
      <c r="DN244" s="57"/>
      <c r="DO244" s="57"/>
      <c r="DP244" s="57"/>
      <c r="DQ244" s="57"/>
      <c r="DR244" s="57"/>
      <c r="DS244" s="57"/>
      <c r="DT244" s="57"/>
      <c r="DU244" s="57"/>
      <c r="DV244" s="57"/>
      <c r="DW244" s="57"/>
      <c r="DX244" s="57"/>
      <c r="DY244" s="57"/>
      <c r="DZ244" s="57"/>
      <c r="EA244" s="57"/>
      <c r="EB244" s="57"/>
      <c r="EC244" s="57"/>
      <c r="ED244" s="57"/>
      <c r="EE244" s="57"/>
      <c r="EF244" s="57"/>
      <c r="EG244" s="57"/>
      <c r="EH244" s="57"/>
      <c r="EI244" s="57"/>
      <c r="EJ244" s="57"/>
      <c r="EK244" s="57"/>
      <c r="EL244" s="57"/>
      <c r="EM244" s="57"/>
    </row>
    <row r="245" spans="18:143" x14ac:dyDescent="0.2">
      <c r="R245" s="53"/>
      <c r="S245" s="53"/>
      <c r="T245" s="53"/>
      <c r="U245" s="53"/>
      <c r="V245" s="53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7"/>
      <c r="BU245" s="57"/>
      <c r="BV245" s="57"/>
      <c r="BW245" s="57"/>
      <c r="BX245" s="57"/>
      <c r="BY245" s="57"/>
      <c r="BZ245" s="57"/>
      <c r="CA245" s="57"/>
      <c r="CB245" s="57"/>
      <c r="CC245" s="57"/>
      <c r="CD245" s="57"/>
      <c r="CE245" s="57"/>
      <c r="CF245" s="57"/>
      <c r="CG245" s="57"/>
      <c r="CH245" s="57"/>
      <c r="CI245" s="57"/>
      <c r="CJ245" s="57"/>
      <c r="CK245" s="57"/>
      <c r="CL245" s="57"/>
      <c r="CM245" s="57"/>
      <c r="CN245" s="57"/>
      <c r="CO245" s="57"/>
      <c r="CP245" s="57"/>
      <c r="CQ245" s="57"/>
      <c r="CR245" s="57"/>
      <c r="CS245" s="57"/>
      <c r="CT245" s="57"/>
      <c r="CU245" s="57"/>
      <c r="CV245" s="57"/>
      <c r="CW245" s="57"/>
      <c r="CX245" s="57"/>
      <c r="CY245" s="57"/>
      <c r="CZ245" s="57"/>
      <c r="DA245" s="57"/>
      <c r="DB245" s="57"/>
      <c r="DC245" s="57"/>
      <c r="DD245" s="57"/>
      <c r="DE245" s="57"/>
      <c r="DF245" s="57"/>
      <c r="DG245" s="57"/>
      <c r="DH245" s="57"/>
      <c r="DI245" s="57"/>
      <c r="DJ245" s="57"/>
      <c r="DK245" s="57"/>
      <c r="DL245" s="57"/>
      <c r="DM245" s="57"/>
      <c r="DN245" s="57"/>
      <c r="DO245" s="57"/>
      <c r="DP245" s="57"/>
      <c r="DQ245" s="57"/>
      <c r="DR245" s="57"/>
      <c r="DS245" s="57"/>
      <c r="DT245" s="57"/>
      <c r="DU245" s="57"/>
      <c r="DV245" s="57"/>
      <c r="DW245" s="57"/>
      <c r="DX245" s="57"/>
      <c r="DY245" s="57"/>
      <c r="DZ245" s="57"/>
      <c r="EA245" s="57"/>
      <c r="EB245" s="57"/>
      <c r="EC245" s="57"/>
      <c r="ED245" s="57"/>
      <c r="EE245" s="57"/>
      <c r="EF245" s="57"/>
      <c r="EG245" s="57"/>
      <c r="EH245" s="57"/>
      <c r="EI245" s="57"/>
      <c r="EJ245" s="57"/>
      <c r="EK245" s="57"/>
      <c r="EL245" s="57"/>
      <c r="EM245" s="57"/>
    </row>
    <row r="246" spans="18:143" x14ac:dyDescent="0.2">
      <c r="R246" s="53"/>
      <c r="S246" s="53"/>
      <c r="T246" s="53"/>
      <c r="U246" s="53"/>
      <c r="V246" s="53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7"/>
      <c r="BU246" s="57"/>
      <c r="BV246" s="57"/>
      <c r="BW246" s="57"/>
      <c r="BX246" s="57"/>
      <c r="BY246" s="57"/>
      <c r="BZ246" s="57"/>
      <c r="CA246" s="57"/>
      <c r="CB246" s="57"/>
      <c r="CC246" s="57"/>
      <c r="CD246" s="57"/>
      <c r="CE246" s="57"/>
      <c r="CF246" s="57"/>
      <c r="CG246" s="57"/>
      <c r="CH246" s="57"/>
      <c r="CI246" s="57"/>
      <c r="CJ246" s="57"/>
      <c r="CK246" s="57"/>
      <c r="CL246" s="57"/>
      <c r="CM246" s="57"/>
      <c r="CN246" s="57"/>
      <c r="CO246" s="57"/>
      <c r="CP246" s="57"/>
      <c r="CQ246" s="57"/>
      <c r="CR246" s="57"/>
      <c r="CS246" s="57"/>
      <c r="CT246" s="57"/>
      <c r="CU246" s="57"/>
      <c r="CV246" s="57"/>
      <c r="CW246" s="57"/>
      <c r="CX246" s="57"/>
      <c r="CY246" s="57"/>
      <c r="CZ246" s="57"/>
      <c r="DA246" s="57"/>
      <c r="DB246" s="57"/>
      <c r="DC246" s="57"/>
      <c r="DD246" s="57"/>
      <c r="DE246" s="57"/>
      <c r="DF246" s="57"/>
      <c r="DG246" s="57"/>
      <c r="DH246" s="57"/>
      <c r="DI246" s="57"/>
      <c r="DJ246" s="57"/>
      <c r="DK246" s="57"/>
      <c r="DL246" s="57"/>
      <c r="DM246" s="57"/>
      <c r="DN246" s="57"/>
      <c r="DO246" s="57"/>
      <c r="DP246" s="57"/>
      <c r="DQ246" s="57"/>
      <c r="DR246" s="57"/>
      <c r="DS246" s="57"/>
      <c r="DT246" s="57"/>
      <c r="DU246" s="57"/>
      <c r="DV246" s="57"/>
      <c r="DW246" s="57"/>
      <c r="DX246" s="57"/>
      <c r="DY246" s="57"/>
      <c r="DZ246" s="57"/>
      <c r="EA246" s="57"/>
      <c r="EB246" s="57"/>
      <c r="EC246" s="57"/>
      <c r="ED246" s="57"/>
      <c r="EE246" s="57"/>
      <c r="EF246" s="57"/>
      <c r="EG246" s="57"/>
      <c r="EH246" s="57"/>
      <c r="EI246" s="57"/>
      <c r="EJ246" s="57"/>
      <c r="EK246" s="57"/>
      <c r="EL246" s="57"/>
      <c r="EM246" s="57"/>
    </row>
    <row r="247" spans="18:143" x14ac:dyDescent="0.2">
      <c r="R247" s="53"/>
      <c r="S247" s="53"/>
      <c r="T247" s="53"/>
      <c r="U247" s="53"/>
      <c r="V247" s="53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7"/>
      <c r="BU247" s="57"/>
      <c r="BV247" s="57"/>
      <c r="BW247" s="57"/>
      <c r="BX247" s="57"/>
      <c r="BY247" s="57"/>
      <c r="BZ247" s="57"/>
      <c r="CA247" s="57"/>
      <c r="CB247" s="57"/>
      <c r="CC247" s="57"/>
      <c r="CD247" s="57"/>
      <c r="CE247" s="57"/>
      <c r="CF247" s="57"/>
      <c r="CG247" s="57"/>
      <c r="CH247" s="57"/>
      <c r="CI247" s="57"/>
      <c r="CJ247" s="57"/>
      <c r="CK247" s="57"/>
      <c r="CL247" s="57"/>
      <c r="CM247" s="57"/>
      <c r="CN247" s="57"/>
      <c r="CO247" s="57"/>
      <c r="CP247" s="57"/>
      <c r="CQ247" s="57"/>
      <c r="CR247" s="57"/>
      <c r="CS247" s="57"/>
      <c r="CT247" s="57"/>
      <c r="CU247" s="57"/>
      <c r="CV247" s="57"/>
      <c r="CW247" s="57"/>
      <c r="CX247" s="57"/>
      <c r="CY247" s="57"/>
      <c r="CZ247" s="57"/>
      <c r="DA247" s="57"/>
      <c r="DB247" s="57"/>
      <c r="DC247" s="57"/>
      <c r="DD247" s="57"/>
      <c r="DE247" s="57"/>
      <c r="DF247" s="57"/>
      <c r="DG247" s="57"/>
      <c r="DH247" s="57"/>
      <c r="DI247" s="57"/>
      <c r="DJ247" s="57"/>
      <c r="DK247" s="57"/>
      <c r="DL247" s="57"/>
      <c r="DM247" s="57"/>
      <c r="DN247" s="57"/>
      <c r="DO247" s="57"/>
      <c r="DP247" s="57"/>
      <c r="DQ247" s="57"/>
      <c r="DR247" s="57"/>
      <c r="DS247" s="57"/>
      <c r="DT247" s="57"/>
      <c r="DU247" s="57"/>
      <c r="DV247" s="57"/>
      <c r="DW247" s="57"/>
      <c r="DX247" s="57"/>
      <c r="DY247" s="57"/>
      <c r="DZ247" s="57"/>
      <c r="EA247" s="57"/>
      <c r="EB247" s="57"/>
      <c r="EC247" s="57"/>
      <c r="ED247" s="57"/>
      <c r="EE247" s="57"/>
      <c r="EF247" s="57"/>
      <c r="EG247" s="57"/>
      <c r="EH247" s="57"/>
      <c r="EI247" s="57"/>
      <c r="EJ247" s="57"/>
      <c r="EK247" s="57"/>
      <c r="EL247" s="57"/>
      <c r="EM247" s="57"/>
    </row>
    <row r="248" spans="18:143" x14ac:dyDescent="0.2">
      <c r="R248" s="53"/>
      <c r="S248" s="53"/>
      <c r="T248" s="53"/>
      <c r="U248" s="53"/>
      <c r="V248" s="53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7"/>
      <c r="BU248" s="57"/>
      <c r="BV248" s="57"/>
      <c r="BW248" s="57"/>
      <c r="BX248" s="57"/>
      <c r="BY248" s="57"/>
      <c r="BZ248" s="57"/>
      <c r="CA248" s="57"/>
      <c r="CB248" s="57"/>
      <c r="CC248" s="57"/>
      <c r="CD248" s="57"/>
      <c r="CE248" s="57"/>
      <c r="CF248" s="57"/>
      <c r="CG248" s="57"/>
      <c r="CH248" s="57"/>
      <c r="CI248" s="57"/>
      <c r="CJ248" s="57"/>
      <c r="CK248" s="57"/>
      <c r="CL248" s="57"/>
      <c r="CM248" s="57"/>
      <c r="CN248" s="57"/>
      <c r="CO248" s="57"/>
      <c r="CP248" s="57"/>
      <c r="CQ248" s="57"/>
      <c r="CR248" s="57"/>
      <c r="CS248" s="57"/>
      <c r="CT248" s="57"/>
      <c r="CU248" s="57"/>
      <c r="CV248" s="57"/>
      <c r="CW248" s="57"/>
      <c r="CX248" s="57"/>
      <c r="CY248" s="57"/>
      <c r="CZ248" s="57"/>
      <c r="DA248" s="57"/>
      <c r="DB248" s="57"/>
      <c r="DC248" s="57"/>
      <c r="DD248" s="57"/>
      <c r="DE248" s="57"/>
      <c r="DF248" s="57"/>
      <c r="DG248" s="57"/>
      <c r="DH248" s="57"/>
      <c r="DI248" s="57"/>
      <c r="DJ248" s="57"/>
      <c r="DK248" s="57"/>
      <c r="DL248" s="57"/>
      <c r="DM248" s="57"/>
      <c r="DN248" s="57"/>
      <c r="DO248" s="57"/>
      <c r="DP248" s="57"/>
      <c r="DQ248" s="57"/>
      <c r="DR248" s="57"/>
      <c r="DS248" s="57"/>
      <c r="DT248" s="57"/>
      <c r="DU248" s="57"/>
      <c r="DV248" s="57"/>
      <c r="DW248" s="57"/>
      <c r="DX248" s="57"/>
      <c r="DY248" s="57"/>
      <c r="DZ248" s="57"/>
      <c r="EA248" s="57"/>
      <c r="EB248" s="57"/>
      <c r="EC248" s="57"/>
      <c r="ED248" s="57"/>
      <c r="EE248" s="57"/>
      <c r="EF248" s="57"/>
      <c r="EG248" s="57"/>
      <c r="EH248" s="57"/>
      <c r="EI248" s="57"/>
      <c r="EJ248" s="57"/>
      <c r="EK248" s="57"/>
      <c r="EL248" s="57"/>
      <c r="EM248" s="57"/>
    </row>
    <row r="249" spans="18:143" x14ac:dyDescent="0.2">
      <c r="R249" s="53"/>
      <c r="S249" s="53"/>
      <c r="T249" s="53"/>
      <c r="U249" s="53"/>
      <c r="V249" s="53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7"/>
      <c r="BM249" s="57"/>
      <c r="BN249" s="57"/>
      <c r="BO249" s="57"/>
      <c r="BP249" s="57"/>
      <c r="BQ249" s="57"/>
      <c r="BR249" s="57"/>
      <c r="BS249" s="57"/>
      <c r="BT249" s="57"/>
      <c r="BU249" s="57"/>
      <c r="BV249" s="57"/>
      <c r="BW249" s="57"/>
      <c r="BX249" s="57"/>
      <c r="BY249" s="57"/>
      <c r="BZ249" s="57"/>
      <c r="CA249" s="57"/>
      <c r="CB249" s="57"/>
      <c r="CC249" s="57"/>
      <c r="CD249" s="57"/>
      <c r="CE249" s="57"/>
      <c r="CF249" s="57"/>
      <c r="CG249" s="57"/>
      <c r="CH249" s="57"/>
      <c r="CI249" s="57"/>
      <c r="CJ249" s="57"/>
      <c r="CK249" s="57"/>
      <c r="CL249" s="57"/>
      <c r="CM249" s="57"/>
      <c r="CN249" s="57"/>
      <c r="CO249" s="57"/>
      <c r="CP249" s="57"/>
      <c r="CQ249" s="57"/>
      <c r="CR249" s="57"/>
      <c r="CS249" s="57"/>
      <c r="CT249" s="57"/>
      <c r="CU249" s="57"/>
      <c r="CV249" s="57"/>
      <c r="CW249" s="57"/>
      <c r="CX249" s="57"/>
      <c r="CY249" s="57"/>
      <c r="CZ249" s="57"/>
      <c r="DA249" s="57"/>
      <c r="DB249" s="57"/>
      <c r="DC249" s="57"/>
      <c r="DD249" s="57"/>
      <c r="DE249" s="57"/>
      <c r="DF249" s="57"/>
      <c r="DG249" s="57"/>
      <c r="DH249" s="57"/>
      <c r="DI249" s="57"/>
      <c r="DJ249" s="57"/>
      <c r="DK249" s="57"/>
      <c r="DL249" s="57"/>
      <c r="DM249" s="57"/>
      <c r="DN249" s="57"/>
      <c r="DO249" s="57"/>
      <c r="DP249" s="57"/>
      <c r="DQ249" s="57"/>
      <c r="DR249" s="57"/>
      <c r="DS249" s="57"/>
      <c r="DT249" s="57"/>
      <c r="DU249" s="57"/>
      <c r="DV249" s="57"/>
      <c r="DW249" s="57"/>
      <c r="DX249" s="57"/>
      <c r="DY249" s="57"/>
      <c r="DZ249" s="57"/>
      <c r="EA249" s="57"/>
      <c r="EB249" s="57"/>
      <c r="EC249" s="57"/>
      <c r="ED249" s="57"/>
      <c r="EE249" s="57"/>
      <c r="EF249" s="57"/>
      <c r="EG249" s="57"/>
      <c r="EH249" s="57"/>
      <c r="EI249" s="57"/>
      <c r="EJ249" s="57"/>
      <c r="EK249" s="57"/>
      <c r="EL249" s="57"/>
      <c r="EM249" s="57"/>
    </row>
    <row r="250" spans="18:143" x14ac:dyDescent="0.2">
      <c r="R250" s="53"/>
      <c r="S250" s="53"/>
      <c r="T250" s="53"/>
      <c r="U250" s="53"/>
      <c r="V250" s="53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7"/>
      <c r="BU250" s="57"/>
      <c r="BV250" s="57"/>
      <c r="BW250" s="57"/>
      <c r="BX250" s="57"/>
      <c r="BY250" s="57"/>
      <c r="BZ250" s="57"/>
      <c r="CA250" s="57"/>
      <c r="CB250" s="57"/>
      <c r="CC250" s="57"/>
      <c r="CD250" s="57"/>
      <c r="CE250" s="57"/>
      <c r="CF250" s="57"/>
      <c r="CG250" s="57"/>
      <c r="CH250" s="57"/>
      <c r="CI250" s="57"/>
      <c r="CJ250" s="57"/>
      <c r="CK250" s="57"/>
      <c r="CL250" s="57"/>
      <c r="CM250" s="57"/>
      <c r="CN250" s="57"/>
      <c r="CO250" s="57"/>
      <c r="CP250" s="57"/>
      <c r="CQ250" s="57"/>
      <c r="CR250" s="57"/>
      <c r="CS250" s="57"/>
      <c r="CT250" s="57"/>
      <c r="CU250" s="57"/>
      <c r="CV250" s="57"/>
      <c r="CW250" s="57"/>
      <c r="CX250" s="57"/>
      <c r="CY250" s="57"/>
      <c r="CZ250" s="57"/>
      <c r="DA250" s="57"/>
      <c r="DB250" s="57"/>
      <c r="DC250" s="57"/>
      <c r="DD250" s="57"/>
      <c r="DE250" s="57"/>
      <c r="DF250" s="57"/>
      <c r="DG250" s="57"/>
      <c r="DH250" s="57"/>
      <c r="DI250" s="57"/>
      <c r="DJ250" s="57"/>
      <c r="DK250" s="57"/>
      <c r="DL250" s="57"/>
      <c r="DM250" s="57"/>
      <c r="DN250" s="57"/>
      <c r="DO250" s="57"/>
      <c r="DP250" s="57"/>
      <c r="DQ250" s="57"/>
      <c r="DR250" s="57"/>
      <c r="DS250" s="57"/>
      <c r="DT250" s="57"/>
      <c r="DU250" s="57"/>
      <c r="DV250" s="57"/>
      <c r="DW250" s="57"/>
      <c r="DX250" s="57"/>
      <c r="DY250" s="57"/>
      <c r="DZ250" s="57"/>
      <c r="EA250" s="57"/>
      <c r="EB250" s="57"/>
      <c r="EC250" s="57"/>
      <c r="ED250" s="57"/>
      <c r="EE250" s="57"/>
      <c r="EF250" s="57"/>
      <c r="EG250" s="57"/>
      <c r="EH250" s="57"/>
      <c r="EI250" s="57"/>
      <c r="EJ250" s="57"/>
      <c r="EK250" s="57"/>
      <c r="EL250" s="57"/>
      <c r="EM250" s="57"/>
    </row>
    <row r="251" spans="18:143" x14ac:dyDescent="0.2">
      <c r="R251" s="53"/>
      <c r="S251" s="53"/>
      <c r="T251" s="53"/>
      <c r="U251" s="53"/>
      <c r="V251" s="53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  <c r="BV251" s="57"/>
      <c r="BW251" s="57"/>
      <c r="BX251" s="57"/>
      <c r="BY251" s="57"/>
      <c r="BZ251" s="57"/>
      <c r="CA251" s="57"/>
      <c r="CB251" s="57"/>
      <c r="CC251" s="57"/>
      <c r="CD251" s="57"/>
      <c r="CE251" s="57"/>
      <c r="CF251" s="57"/>
      <c r="CG251" s="57"/>
      <c r="CH251" s="57"/>
      <c r="CI251" s="57"/>
      <c r="CJ251" s="57"/>
      <c r="CK251" s="57"/>
      <c r="CL251" s="57"/>
      <c r="CM251" s="57"/>
      <c r="CN251" s="57"/>
      <c r="CO251" s="57"/>
      <c r="CP251" s="57"/>
      <c r="CQ251" s="57"/>
      <c r="CR251" s="57"/>
      <c r="CS251" s="57"/>
      <c r="CT251" s="57"/>
      <c r="CU251" s="57"/>
      <c r="CV251" s="57"/>
      <c r="CW251" s="57"/>
      <c r="CX251" s="57"/>
      <c r="CY251" s="57"/>
      <c r="CZ251" s="57"/>
      <c r="DA251" s="57"/>
      <c r="DB251" s="57"/>
      <c r="DC251" s="57"/>
      <c r="DD251" s="57"/>
      <c r="DE251" s="57"/>
      <c r="DF251" s="57"/>
      <c r="DG251" s="57"/>
      <c r="DH251" s="57"/>
      <c r="DI251" s="57"/>
      <c r="DJ251" s="57"/>
      <c r="DK251" s="57"/>
      <c r="DL251" s="57"/>
      <c r="DM251" s="57"/>
      <c r="DN251" s="57"/>
      <c r="DO251" s="57"/>
      <c r="DP251" s="57"/>
      <c r="DQ251" s="57"/>
      <c r="DR251" s="57"/>
      <c r="DS251" s="57"/>
      <c r="DT251" s="57"/>
      <c r="DU251" s="57"/>
      <c r="DV251" s="57"/>
      <c r="DW251" s="57"/>
      <c r="DX251" s="57"/>
      <c r="DY251" s="57"/>
      <c r="DZ251" s="57"/>
      <c r="EA251" s="57"/>
      <c r="EB251" s="57"/>
      <c r="EC251" s="57"/>
      <c r="ED251" s="57"/>
      <c r="EE251" s="57"/>
      <c r="EF251" s="57"/>
      <c r="EG251" s="57"/>
      <c r="EH251" s="57"/>
      <c r="EI251" s="57"/>
      <c r="EJ251" s="57"/>
      <c r="EK251" s="57"/>
      <c r="EL251" s="57"/>
      <c r="EM251" s="57"/>
    </row>
    <row r="252" spans="18:143" x14ac:dyDescent="0.2">
      <c r="R252" s="53"/>
      <c r="S252" s="53"/>
      <c r="T252" s="53"/>
      <c r="U252" s="53"/>
      <c r="V252" s="53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  <c r="BV252" s="57"/>
      <c r="BW252" s="57"/>
      <c r="BX252" s="57"/>
      <c r="BY252" s="57"/>
      <c r="BZ252" s="57"/>
      <c r="CA252" s="57"/>
      <c r="CB252" s="57"/>
      <c r="CC252" s="57"/>
      <c r="CD252" s="57"/>
      <c r="CE252" s="57"/>
      <c r="CF252" s="57"/>
      <c r="CG252" s="57"/>
      <c r="CH252" s="57"/>
      <c r="CI252" s="57"/>
      <c r="CJ252" s="57"/>
      <c r="CK252" s="57"/>
      <c r="CL252" s="57"/>
      <c r="CM252" s="57"/>
      <c r="CN252" s="57"/>
      <c r="CO252" s="57"/>
      <c r="CP252" s="57"/>
      <c r="CQ252" s="57"/>
      <c r="CR252" s="57"/>
      <c r="CS252" s="57"/>
      <c r="CT252" s="57"/>
      <c r="CU252" s="57"/>
      <c r="CV252" s="57"/>
      <c r="CW252" s="57"/>
      <c r="CX252" s="57"/>
      <c r="CY252" s="57"/>
      <c r="CZ252" s="57"/>
      <c r="DA252" s="57"/>
      <c r="DB252" s="57"/>
      <c r="DC252" s="57"/>
      <c r="DD252" s="57"/>
      <c r="DE252" s="57"/>
      <c r="DF252" s="57"/>
      <c r="DG252" s="57"/>
      <c r="DH252" s="57"/>
      <c r="DI252" s="57"/>
      <c r="DJ252" s="57"/>
      <c r="DK252" s="57"/>
      <c r="DL252" s="57"/>
      <c r="DM252" s="57"/>
      <c r="DN252" s="57"/>
      <c r="DO252" s="57"/>
      <c r="DP252" s="57"/>
      <c r="DQ252" s="57"/>
      <c r="DR252" s="57"/>
      <c r="DS252" s="57"/>
      <c r="DT252" s="57"/>
      <c r="DU252" s="57"/>
      <c r="DV252" s="57"/>
      <c r="DW252" s="57"/>
      <c r="DX252" s="57"/>
      <c r="DY252" s="57"/>
      <c r="DZ252" s="57"/>
      <c r="EA252" s="57"/>
      <c r="EB252" s="57"/>
      <c r="EC252" s="57"/>
      <c r="ED252" s="57"/>
      <c r="EE252" s="57"/>
      <c r="EF252" s="57"/>
      <c r="EG252" s="57"/>
      <c r="EH252" s="57"/>
      <c r="EI252" s="57"/>
      <c r="EJ252" s="57"/>
      <c r="EK252" s="57"/>
      <c r="EL252" s="57"/>
      <c r="EM252" s="57"/>
    </row>
    <row r="253" spans="18:143" x14ac:dyDescent="0.2">
      <c r="R253" s="53"/>
      <c r="S253" s="53"/>
      <c r="T253" s="53"/>
      <c r="U253" s="53"/>
      <c r="V253" s="53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57"/>
      <c r="CE253" s="57"/>
      <c r="CF253" s="57"/>
      <c r="CG253" s="57"/>
      <c r="CH253" s="57"/>
      <c r="CI253" s="57"/>
      <c r="CJ253" s="57"/>
      <c r="CK253" s="57"/>
      <c r="CL253" s="57"/>
      <c r="CM253" s="57"/>
      <c r="CN253" s="57"/>
      <c r="CO253" s="57"/>
      <c r="CP253" s="57"/>
      <c r="CQ253" s="57"/>
      <c r="CR253" s="57"/>
      <c r="CS253" s="57"/>
      <c r="CT253" s="57"/>
      <c r="CU253" s="57"/>
      <c r="CV253" s="57"/>
      <c r="CW253" s="57"/>
      <c r="CX253" s="57"/>
      <c r="CY253" s="57"/>
      <c r="CZ253" s="57"/>
      <c r="DA253" s="57"/>
      <c r="DB253" s="57"/>
      <c r="DC253" s="57"/>
      <c r="DD253" s="57"/>
      <c r="DE253" s="57"/>
      <c r="DF253" s="57"/>
      <c r="DG253" s="57"/>
      <c r="DH253" s="57"/>
      <c r="DI253" s="57"/>
      <c r="DJ253" s="57"/>
      <c r="DK253" s="57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  <c r="DW253" s="57"/>
      <c r="DX253" s="57"/>
      <c r="DY253" s="57"/>
      <c r="DZ253" s="57"/>
      <c r="EA253" s="57"/>
      <c r="EB253" s="57"/>
      <c r="EC253" s="57"/>
      <c r="ED253" s="57"/>
      <c r="EE253" s="57"/>
      <c r="EF253" s="57"/>
      <c r="EG253" s="57"/>
      <c r="EH253" s="57"/>
      <c r="EI253" s="57"/>
      <c r="EJ253" s="57"/>
      <c r="EK253" s="57"/>
      <c r="EL253" s="57"/>
      <c r="EM253" s="57"/>
    </row>
    <row r="254" spans="18:143" x14ac:dyDescent="0.2">
      <c r="R254" s="53"/>
      <c r="S254" s="53"/>
      <c r="T254" s="53"/>
      <c r="U254" s="53"/>
      <c r="V254" s="53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57"/>
      <c r="CE254" s="57"/>
      <c r="CF254" s="57"/>
      <c r="CG254" s="57"/>
      <c r="CH254" s="57"/>
      <c r="CI254" s="57"/>
      <c r="CJ254" s="57"/>
      <c r="CK254" s="57"/>
      <c r="CL254" s="57"/>
      <c r="CM254" s="57"/>
      <c r="CN254" s="57"/>
      <c r="CO254" s="57"/>
      <c r="CP254" s="57"/>
      <c r="CQ254" s="57"/>
      <c r="CR254" s="57"/>
      <c r="CS254" s="57"/>
      <c r="CT254" s="57"/>
      <c r="CU254" s="57"/>
      <c r="CV254" s="57"/>
      <c r="CW254" s="57"/>
      <c r="CX254" s="57"/>
      <c r="CY254" s="57"/>
      <c r="CZ254" s="57"/>
      <c r="DA254" s="57"/>
      <c r="DB254" s="57"/>
      <c r="DC254" s="57"/>
      <c r="DD254" s="57"/>
      <c r="DE254" s="57"/>
      <c r="DF254" s="57"/>
      <c r="DG254" s="57"/>
      <c r="DH254" s="57"/>
      <c r="DI254" s="57"/>
      <c r="DJ254" s="57"/>
      <c r="DK254" s="57"/>
      <c r="DL254" s="57"/>
      <c r="DM254" s="57"/>
      <c r="DN254" s="57"/>
      <c r="DO254" s="57"/>
      <c r="DP254" s="57"/>
      <c r="DQ254" s="57"/>
      <c r="DR254" s="57"/>
      <c r="DS254" s="57"/>
      <c r="DT254" s="57"/>
      <c r="DU254" s="57"/>
      <c r="DV254" s="57"/>
      <c r="DW254" s="57"/>
      <c r="DX254" s="57"/>
      <c r="DY254" s="57"/>
      <c r="DZ254" s="57"/>
      <c r="EA254" s="57"/>
      <c r="EB254" s="57"/>
      <c r="EC254" s="57"/>
      <c r="ED254" s="57"/>
      <c r="EE254" s="57"/>
      <c r="EF254" s="57"/>
      <c r="EG254" s="57"/>
      <c r="EH254" s="57"/>
      <c r="EI254" s="57"/>
      <c r="EJ254" s="57"/>
      <c r="EK254" s="57"/>
      <c r="EL254" s="57"/>
      <c r="EM254" s="57"/>
    </row>
    <row r="255" spans="18:143" x14ac:dyDescent="0.2">
      <c r="R255" s="53"/>
      <c r="S255" s="53"/>
      <c r="T255" s="53"/>
      <c r="U255" s="53"/>
      <c r="V255" s="53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57"/>
      <c r="CK255" s="57"/>
      <c r="CL255" s="57"/>
      <c r="CM255" s="57"/>
      <c r="CN255" s="57"/>
      <c r="CO255" s="57"/>
      <c r="CP255" s="57"/>
      <c r="CQ255" s="57"/>
      <c r="CR255" s="57"/>
      <c r="CS255" s="57"/>
      <c r="CT255" s="57"/>
      <c r="CU255" s="57"/>
      <c r="CV255" s="57"/>
      <c r="CW255" s="57"/>
      <c r="CX255" s="57"/>
      <c r="CY255" s="57"/>
      <c r="CZ255" s="57"/>
      <c r="DA255" s="57"/>
      <c r="DB255" s="57"/>
      <c r="DC255" s="57"/>
      <c r="DD255" s="57"/>
      <c r="DE255" s="57"/>
      <c r="DF255" s="57"/>
      <c r="DG255" s="57"/>
      <c r="DH255" s="57"/>
      <c r="DI255" s="57"/>
      <c r="DJ255" s="57"/>
      <c r="DK255" s="57"/>
      <c r="DL255" s="57"/>
      <c r="DM255" s="57"/>
      <c r="DN255" s="57"/>
      <c r="DO255" s="57"/>
      <c r="DP255" s="57"/>
      <c r="DQ255" s="57"/>
      <c r="DR255" s="57"/>
      <c r="DS255" s="57"/>
      <c r="DT255" s="57"/>
      <c r="DU255" s="57"/>
      <c r="DV255" s="57"/>
      <c r="DW255" s="57"/>
      <c r="DX255" s="57"/>
      <c r="DY255" s="57"/>
      <c r="DZ255" s="57"/>
      <c r="EA255" s="57"/>
      <c r="EB255" s="57"/>
      <c r="EC255" s="57"/>
      <c r="ED255" s="57"/>
      <c r="EE255" s="57"/>
      <c r="EF255" s="57"/>
      <c r="EG255" s="57"/>
      <c r="EH255" s="57"/>
      <c r="EI255" s="57"/>
      <c r="EJ255" s="57"/>
      <c r="EK255" s="57"/>
      <c r="EL255" s="57"/>
      <c r="EM255" s="57"/>
    </row>
    <row r="256" spans="18:143" x14ac:dyDescent="0.2">
      <c r="R256" s="53"/>
      <c r="S256" s="53"/>
      <c r="T256" s="53"/>
      <c r="U256" s="53"/>
      <c r="V256" s="53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57"/>
      <c r="CK256" s="57"/>
      <c r="CL256" s="57"/>
      <c r="CM256" s="57"/>
      <c r="CN256" s="57"/>
      <c r="CO256" s="57"/>
      <c r="CP256" s="57"/>
      <c r="CQ256" s="57"/>
      <c r="CR256" s="57"/>
      <c r="CS256" s="57"/>
      <c r="CT256" s="57"/>
      <c r="CU256" s="57"/>
      <c r="CV256" s="57"/>
      <c r="CW256" s="57"/>
      <c r="CX256" s="57"/>
      <c r="CY256" s="57"/>
      <c r="CZ256" s="57"/>
      <c r="DA256" s="57"/>
      <c r="DB256" s="57"/>
      <c r="DC256" s="57"/>
      <c r="DD256" s="57"/>
      <c r="DE256" s="57"/>
      <c r="DF256" s="57"/>
      <c r="DG256" s="57"/>
      <c r="DH256" s="57"/>
      <c r="DI256" s="57"/>
      <c r="DJ256" s="57"/>
      <c r="DK256" s="57"/>
      <c r="DL256" s="57"/>
      <c r="DM256" s="57"/>
      <c r="DN256" s="57"/>
      <c r="DO256" s="57"/>
      <c r="DP256" s="57"/>
      <c r="DQ256" s="57"/>
      <c r="DR256" s="57"/>
      <c r="DS256" s="57"/>
      <c r="DT256" s="57"/>
      <c r="DU256" s="57"/>
      <c r="DV256" s="57"/>
      <c r="DW256" s="57"/>
      <c r="DX256" s="57"/>
      <c r="DY256" s="57"/>
      <c r="DZ256" s="57"/>
      <c r="EA256" s="57"/>
      <c r="EB256" s="57"/>
      <c r="EC256" s="57"/>
      <c r="ED256" s="57"/>
      <c r="EE256" s="57"/>
      <c r="EF256" s="57"/>
      <c r="EG256" s="57"/>
      <c r="EH256" s="57"/>
      <c r="EI256" s="57"/>
      <c r="EJ256" s="57"/>
      <c r="EK256" s="57"/>
      <c r="EL256" s="57"/>
      <c r="EM256" s="57"/>
    </row>
    <row r="257" spans="18:143" x14ac:dyDescent="0.2">
      <c r="R257" s="53"/>
      <c r="S257" s="53"/>
      <c r="T257" s="53"/>
      <c r="U257" s="53"/>
      <c r="V257" s="53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57"/>
      <c r="BV257" s="57"/>
      <c r="BW257" s="57"/>
      <c r="BX257" s="57"/>
      <c r="BY257" s="57"/>
      <c r="BZ257" s="57"/>
      <c r="CA257" s="57"/>
      <c r="CB257" s="57"/>
      <c r="CC257" s="57"/>
      <c r="CD257" s="57"/>
      <c r="CE257" s="57"/>
      <c r="CF257" s="57"/>
      <c r="CG257" s="57"/>
      <c r="CH257" s="57"/>
      <c r="CI257" s="57"/>
      <c r="CJ257" s="57"/>
      <c r="CK257" s="57"/>
      <c r="CL257" s="57"/>
      <c r="CM257" s="57"/>
      <c r="CN257" s="57"/>
      <c r="CO257" s="57"/>
      <c r="CP257" s="57"/>
      <c r="CQ257" s="57"/>
      <c r="CR257" s="57"/>
      <c r="CS257" s="57"/>
      <c r="CT257" s="57"/>
      <c r="CU257" s="57"/>
      <c r="CV257" s="57"/>
      <c r="CW257" s="57"/>
      <c r="CX257" s="57"/>
      <c r="CY257" s="57"/>
      <c r="CZ257" s="57"/>
      <c r="DA257" s="57"/>
      <c r="DB257" s="57"/>
      <c r="DC257" s="57"/>
      <c r="DD257" s="57"/>
      <c r="DE257" s="57"/>
      <c r="DF257" s="57"/>
      <c r="DG257" s="57"/>
      <c r="DH257" s="57"/>
      <c r="DI257" s="57"/>
      <c r="DJ257" s="57"/>
      <c r="DK257" s="57"/>
      <c r="DL257" s="57"/>
      <c r="DM257" s="57"/>
      <c r="DN257" s="57"/>
      <c r="DO257" s="57"/>
      <c r="DP257" s="57"/>
      <c r="DQ257" s="57"/>
      <c r="DR257" s="57"/>
      <c r="DS257" s="57"/>
      <c r="DT257" s="57"/>
      <c r="DU257" s="57"/>
      <c r="DV257" s="57"/>
      <c r="DW257" s="57"/>
      <c r="DX257" s="57"/>
      <c r="DY257" s="57"/>
      <c r="DZ257" s="57"/>
      <c r="EA257" s="57"/>
      <c r="EB257" s="57"/>
      <c r="EC257" s="57"/>
      <c r="ED257" s="57"/>
      <c r="EE257" s="57"/>
      <c r="EF257" s="57"/>
      <c r="EG257" s="57"/>
      <c r="EH257" s="57"/>
      <c r="EI257" s="57"/>
      <c r="EJ257" s="57"/>
      <c r="EK257" s="57"/>
      <c r="EL257" s="57"/>
      <c r="EM257" s="57"/>
    </row>
    <row r="258" spans="18:143" x14ac:dyDescent="0.2">
      <c r="R258" s="53"/>
      <c r="S258" s="53"/>
      <c r="T258" s="53"/>
      <c r="U258" s="53"/>
      <c r="V258" s="53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  <c r="BI258" s="57"/>
      <c r="BJ258" s="57"/>
      <c r="BK258" s="57"/>
      <c r="BL258" s="57"/>
      <c r="BM258" s="57"/>
      <c r="BN258" s="57"/>
      <c r="BO258" s="57"/>
      <c r="BP258" s="57"/>
      <c r="BQ258" s="57"/>
      <c r="BR258" s="57"/>
      <c r="BS258" s="57"/>
      <c r="BT258" s="57"/>
      <c r="BU258" s="57"/>
      <c r="BV258" s="57"/>
      <c r="BW258" s="57"/>
      <c r="BX258" s="57"/>
      <c r="BY258" s="57"/>
      <c r="BZ258" s="57"/>
      <c r="CA258" s="57"/>
      <c r="CB258" s="57"/>
      <c r="CC258" s="57"/>
      <c r="CD258" s="57"/>
      <c r="CE258" s="57"/>
      <c r="CF258" s="57"/>
      <c r="CG258" s="57"/>
      <c r="CH258" s="57"/>
      <c r="CI258" s="57"/>
      <c r="CJ258" s="57"/>
      <c r="CK258" s="57"/>
      <c r="CL258" s="57"/>
      <c r="CM258" s="57"/>
      <c r="CN258" s="57"/>
      <c r="CO258" s="57"/>
      <c r="CP258" s="57"/>
      <c r="CQ258" s="57"/>
      <c r="CR258" s="57"/>
      <c r="CS258" s="57"/>
      <c r="CT258" s="57"/>
      <c r="CU258" s="57"/>
      <c r="CV258" s="57"/>
      <c r="CW258" s="57"/>
      <c r="CX258" s="57"/>
      <c r="CY258" s="57"/>
      <c r="CZ258" s="57"/>
      <c r="DA258" s="57"/>
      <c r="DB258" s="57"/>
      <c r="DC258" s="57"/>
      <c r="DD258" s="57"/>
      <c r="DE258" s="57"/>
      <c r="DF258" s="57"/>
      <c r="DG258" s="57"/>
      <c r="DH258" s="57"/>
      <c r="DI258" s="57"/>
      <c r="DJ258" s="57"/>
      <c r="DK258" s="57"/>
      <c r="DL258" s="57"/>
      <c r="DM258" s="57"/>
      <c r="DN258" s="57"/>
      <c r="DO258" s="57"/>
      <c r="DP258" s="57"/>
      <c r="DQ258" s="57"/>
      <c r="DR258" s="57"/>
      <c r="DS258" s="57"/>
      <c r="DT258" s="57"/>
      <c r="DU258" s="57"/>
      <c r="DV258" s="57"/>
      <c r="DW258" s="57"/>
      <c r="DX258" s="57"/>
      <c r="DY258" s="57"/>
      <c r="DZ258" s="57"/>
      <c r="EA258" s="57"/>
      <c r="EB258" s="57"/>
      <c r="EC258" s="57"/>
      <c r="ED258" s="57"/>
      <c r="EE258" s="57"/>
      <c r="EF258" s="57"/>
      <c r="EG258" s="57"/>
      <c r="EH258" s="57"/>
      <c r="EI258" s="57"/>
      <c r="EJ258" s="57"/>
      <c r="EK258" s="57"/>
      <c r="EL258" s="57"/>
      <c r="EM258" s="57"/>
    </row>
    <row r="259" spans="18:143" x14ac:dyDescent="0.2">
      <c r="R259" s="53"/>
      <c r="S259" s="53"/>
      <c r="T259" s="53"/>
      <c r="U259" s="53"/>
      <c r="V259" s="53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7"/>
      <c r="BM259" s="57"/>
      <c r="BN259" s="57"/>
      <c r="BO259" s="57"/>
      <c r="BP259" s="57"/>
      <c r="BQ259" s="57"/>
      <c r="BR259" s="57"/>
      <c r="BS259" s="57"/>
      <c r="BT259" s="57"/>
      <c r="BU259" s="57"/>
      <c r="BV259" s="57"/>
      <c r="BW259" s="57"/>
      <c r="BX259" s="57"/>
      <c r="BY259" s="57"/>
      <c r="BZ259" s="57"/>
      <c r="CA259" s="57"/>
      <c r="CB259" s="57"/>
      <c r="CC259" s="57"/>
      <c r="CD259" s="57"/>
      <c r="CE259" s="57"/>
      <c r="CF259" s="57"/>
      <c r="CG259" s="57"/>
      <c r="CH259" s="57"/>
      <c r="CI259" s="57"/>
      <c r="CJ259" s="57"/>
      <c r="CK259" s="57"/>
      <c r="CL259" s="57"/>
      <c r="CM259" s="57"/>
      <c r="CN259" s="57"/>
      <c r="CO259" s="57"/>
      <c r="CP259" s="57"/>
      <c r="CQ259" s="57"/>
      <c r="CR259" s="57"/>
      <c r="CS259" s="57"/>
      <c r="CT259" s="57"/>
      <c r="CU259" s="57"/>
      <c r="CV259" s="57"/>
      <c r="CW259" s="57"/>
      <c r="CX259" s="57"/>
      <c r="CY259" s="57"/>
      <c r="CZ259" s="57"/>
      <c r="DA259" s="57"/>
      <c r="DB259" s="57"/>
      <c r="DC259" s="57"/>
      <c r="DD259" s="57"/>
      <c r="DE259" s="57"/>
      <c r="DF259" s="57"/>
      <c r="DG259" s="57"/>
      <c r="DH259" s="57"/>
      <c r="DI259" s="57"/>
      <c r="DJ259" s="57"/>
      <c r="DK259" s="57"/>
      <c r="DL259" s="57"/>
      <c r="DM259" s="57"/>
      <c r="DN259" s="57"/>
      <c r="DO259" s="57"/>
      <c r="DP259" s="57"/>
      <c r="DQ259" s="57"/>
      <c r="DR259" s="57"/>
      <c r="DS259" s="57"/>
      <c r="DT259" s="57"/>
      <c r="DU259" s="57"/>
      <c r="DV259" s="57"/>
      <c r="DW259" s="57"/>
      <c r="DX259" s="57"/>
      <c r="DY259" s="57"/>
      <c r="DZ259" s="57"/>
      <c r="EA259" s="57"/>
      <c r="EB259" s="57"/>
      <c r="EC259" s="57"/>
      <c r="ED259" s="57"/>
      <c r="EE259" s="57"/>
      <c r="EF259" s="57"/>
      <c r="EG259" s="57"/>
      <c r="EH259" s="57"/>
      <c r="EI259" s="57"/>
      <c r="EJ259" s="57"/>
      <c r="EK259" s="57"/>
      <c r="EL259" s="57"/>
      <c r="EM259" s="57"/>
    </row>
    <row r="260" spans="18:143" x14ac:dyDescent="0.2">
      <c r="R260" s="53"/>
      <c r="S260" s="53"/>
      <c r="T260" s="53"/>
      <c r="U260" s="53"/>
      <c r="V260" s="53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57"/>
      <c r="BM260" s="57"/>
      <c r="BN260" s="57"/>
      <c r="BO260" s="57"/>
      <c r="BP260" s="57"/>
      <c r="BQ260" s="57"/>
      <c r="BR260" s="57"/>
      <c r="BS260" s="57"/>
      <c r="BT260" s="57"/>
      <c r="BU260" s="57"/>
      <c r="BV260" s="57"/>
      <c r="BW260" s="57"/>
      <c r="BX260" s="57"/>
      <c r="BY260" s="57"/>
      <c r="BZ260" s="57"/>
      <c r="CA260" s="57"/>
      <c r="CB260" s="57"/>
      <c r="CC260" s="57"/>
      <c r="CD260" s="57"/>
      <c r="CE260" s="57"/>
      <c r="CF260" s="57"/>
      <c r="CG260" s="57"/>
      <c r="CH260" s="57"/>
      <c r="CI260" s="57"/>
      <c r="CJ260" s="57"/>
      <c r="CK260" s="57"/>
      <c r="CL260" s="57"/>
      <c r="CM260" s="57"/>
      <c r="CN260" s="57"/>
      <c r="CO260" s="57"/>
      <c r="CP260" s="57"/>
      <c r="CQ260" s="57"/>
      <c r="CR260" s="57"/>
      <c r="CS260" s="57"/>
      <c r="CT260" s="57"/>
      <c r="CU260" s="57"/>
      <c r="CV260" s="57"/>
      <c r="CW260" s="57"/>
      <c r="CX260" s="57"/>
      <c r="CY260" s="57"/>
      <c r="CZ260" s="57"/>
      <c r="DA260" s="57"/>
      <c r="DB260" s="57"/>
      <c r="DC260" s="57"/>
      <c r="DD260" s="57"/>
      <c r="DE260" s="57"/>
      <c r="DF260" s="57"/>
      <c r="DG260" s="57"/>
      <c r="DH260" s="57"/>
      <c r="DI260" s="57"/>
      <c r="DJ260" s="57"/>
      <c r="DK260" s="57"/>
      <c r="DL260" s="57"/>
      <c r="DM260" s="57"/>
      <c r="DN260" s="57"/>
      <c r="DO260" s="57"/>
      <c r="DP260" s="57"/>
      <c r="DQ260" s="57"/>
      <c r="DR260" s="57"/>
      <c r="DS260" s="57"/>
      <c r="DT260" s="57"/>
      <c r="DU260" s="57"/>
      <c r="DV260" s="57"/>
      <c r="DW260" s="57"/>
      <c r="DX260" s="57"/>
      <c r="DY260" s="57"/>
      <c r="DZ260" s="57"/>
      <c r="EA260" s="57"/>
      <c r="EB260" s="57"/>
      <c r="EC260" s="57"/>
      <c r="ED260" s="57"/>
      <c r="EE260" s="57"/>
      <c r="EF260" s="57"/>
      <c r="EG260" s="57"/>
      <c r="EH260" s="57"/>
      <c r="EI260" s="57"/>
      <c r="EJ260" s="57"/>
      <c r="EK260" s="57"/>
      <c r="EL260" s="57"/>
      <c r="EM260" s="57"/>
    </row>
    <row r="261" spans="18:143" x14ac:dyDescent="0.2">
      <c r="R261" s="53"/>
      <c r="S261" s="53"/>
      <c r="T261" s="53"/>
      <c r="U261" s="53"/>
      <c r="V261" s="53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57"/>
      <c r="BM261" s="57"/>
      <c r="BN261" s="57"/>
      <c r="BO261" s="57"/>
      <c r="BP261" s="57"/>
      <c r="BQ261" s="57"/>
      <c r="BR261" s="57"/>
      <c r="BS261" s="57"/>
      <c r="BT261" s="57"/>
      <c r="BU261" s="57"/>
      <c r="BV261" s="57"/>
      <c r="BW261" s="57"/>
      <c r="BX261" s="57"/>
      <c r="BY261" s="57"/>
      <c r="BZ261" s="57"/>
      <c r="CA261" s="57"/>
      <c r="CB261" s="57"/>
      <c r="CC261" s="57"/>
      <c r="CD261" s="57"/>
      <c r="CE261" s="57"/>
      <c r="CF261" s="57"/>
      <c r="CG261" s="57"/>
      <c r="CH261" s="57"/>
      <c r="CI261" s="57"/>
      <c r="CJ261" s="57"/>
      <c r="CK261" s="57"/>
      <c r="CL261" s="57"/>
      <c r="CM261" s="57"/>
      <c r="CN261" s="57"/>
      <c r="CO261" s="57"/>
      <c r="CP261" s="57"/>
      <c r="CQ261" s="57"/>
      <c r="CR261" s="57"/>
      <c r="CS261" s="57"/>
      <c r="CT261" s="57"/>
      <c r="CU261" s="57"/>
      <c r="CV261" s="57"/>
      <c r="CW261" s="57"/>
      <c r="CX261" s="57"/>
      <c r="CY261" s="57"/>
      <c r="CZ261" s="57"/>
      <c r="DA261" s="57"/>
      <c r="DB261" s="57"/>
      <c r="DC261" s="57"/>
      <c r="DD261" s="57"/>
      <c r="DE261" s="57"/>
      <c r="DF261" s="57"/>
      <c r="DG261" s="57"/>
      <c r="DH261" s="57"/>
      <c r="DI261" s="57"/>
      <c r="DJ261" s="57"/>
      <c r="DK261" s="57"/>
      <c r="DL261" s="57"/>
      <c r="DM261" s="57"/>
      <c r="DN261" s="57"/>
      <c r="DO261" s="57"/>
      <c r="DP261" s="57"/>
      <c r="DQ261" s="57"/>
      <c r="DR261" s="57"/>
      <c r="DS261" s="57"/>
      <c r="DT261" s="57"/>
      <c r="DU261" s="57"/>
      <c r="DV261" s="57"/>
      <c r="DW261" s="57"/>
      <c r="DX261" s="57"/>
      <c r="DY261" s="57"/>
      <c r="DZ261" s="57"/>
      <c r="EA261" s="57"/>
      <c r="EB261" s="57"/>
      <c r="EC261" s="57"/>
      <c r="ED261" s="57"/>
      <c r="EE261" s="57"/>
      <c r="EF261" s="57"/>
      <c r="EG261" s="57"/>
      <c r="EH261" s="57"/>
      <c r="EI261" s="57"/>
      <c r="EJ261" s="57"/>
      <c r="EK261" s="57"/>
      <c r="EL261" s="57"/>
      <c r="EM261" s="57"/>
    </row>
    <row r="262" spans="18:143" x14ac:dyDescent="0.2">
      <c r="R262" s="53"/>
      <c r="S262" s="53"/>
      <c r="T262" s="53"/>
      <c r="U262" s="53"/>
      <c r="V262" s="53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7"/>
      <c r="BM262" s="57"/>
      <c r="BN262" s="57"/>
      <c r="BO262" s="57"/>
      <c r="BP262" s="57"/>
      <c r="BQ262" s="57"/>
      <c r="BR262" s="57"/>
      <c r="BS262" s="57"/>
      <c r="BT262" s="57"/>
      <c r="BU262" s="57"/>
      <c r="BV262" s="57"/>
      <c r="BW262" s="57"/>
      <c r="BX262" s="57"/>
      <c r="BY262" s="57"/>
      <c r="BZ262" s="57"/>
      <c r="CA262" s="57"/>
      <c r="CB262" s="57"/>
      <c r="CC262" s="57"/>
      <c r="CD262" s="57"/>
      <c r="CE262" s="57"/>
      <c r="CF262" s="57"/>
      <c r="CG262" s="57"/>
      <c r="CH262" s="57"/>
      <c r="CI262" s="57"/>
      <c r="CJ262" s="57"/>
      <c r="CK262" s="57"/>
      <c r="CL262" s="57"/>
      <c r="CM262" s="57"/>
      <c r="CN262" s="57"/>
      <c r="CO262" s="57"/>
      <c r="CP262" s="57"/>
      <c r="CQ262" s="57"/>
      <c r="CR262" s="57"/>
      <c r="CS262" s="57"/>
      <c r="CT262" s="57"/>
      <c r="CU262" s="57"/>
      <c r="CV262" s="57"/>
      <c r="CW262" s="57"/>
      <c r="CX262" s="57"/>
      <c r="CY262" s="57"/>
      <c r="CZ262" s="57"/>
      <c r="DA262" s="57"/>
      <c r="DB262" s="57"/>
      <c r="DC262" s="57"/>
      <c r="DD262" s="57"/>
      <c r="DE262" s="57"/>
      <c r="DF262" s="57"/>
      <c r="DG262" s="57"/>
      <c r="DH262" s="57"/>
      <c r="DI262" s="57"/>
      <c r="DJ262" s="57"/>
      <c r="DK262" s="57"/>
      <c r="DL262" s="57"/>
      <c r="DM262" s="57"/>
      <c r="DN262" s="57"/>
      <c r="DO262" s="57"/>
      <c r="DP262" s="57"/>
      <c r="DQ262" s="57"/>
      <c r="DR262" s="57"/>
      <c r="DS262" s="57"/>
      <c r="DT262" s="57"/>
      <c r="DU262" s="57"/>
      <c r="DV262" s="57"/>
      <c r="DW262" s="57"/>
      <c r="DX262" s="57"/>
      <c r="DY262" s="57"/>
      <c r="DZ262" s="57"/>
      <c r="EA262" s="57"/>
      <c r="EB262" s="57"/>
      <c r="EC262" s="57"/>
      <c r="ED262" s="57"/>
      <c r="EE262" s="57"/>
      <c r="EF262" s="57"/>
      <c r="EG262" s="57"/>
      <c r="EH262" s="57"/>
      <c r="EI262" s="57"/>
      <c r="EJ262" s="57"/>
      <c r="EK262" s="57"/>
      <c r="EL262" s="57"/>
      <c r="EM262" s="57"/>
    </row>
    <row r="263" spans="18:143" x14ac:dyDescent="0.2">
      <c r="R263" s="53"/>
      <c r="S263" s="53"/>
      <c r="T263" s="53"/>
      <c r="U263" s="53"/>
      <c r="V263" s="53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7"/>
      <c r="BS263" s="57"/>
      <c r="BT263" s="57"/>
      <c r="BU263" s="57"/>
      <c r="BV263" s="57"/>
      <c r="BW263" s="57"/>
      <c r="BX263" s="57"/>
      <c r="BY263" s="57"/>
      <c r="BZ263" s="57"/>
      <c r="CA263" s="57"/>
      <c r="CB263" s="57"/>
      <c r="CC263" s="57"/>
      <c r="CD263" s="57"/>
      <c r="CE263" s="57"/>
      <c r="CF263" s="57"/>
      <c r="CG263" s="57"/>
      <c r="CH263" s="57"/>
      <c r="CI263" s="57"/>
      <c r="CJ263" s="57"/>
      <c r="CK263" s="57"/>
      <c r="CL263" s="57"/>
      <c r="CM263" s="57"/>
      <c r="CN263" s="57"/>
      <c r="CO263" s="57"/>
      <c r="CP263" s="57"/>
      <c r="CQ263" s="57"/>
      <c r="CR263" s="57"/>
      <c r="CS263" s="57"/>
      <c r="CT263" s="57"/>
      <c r="CU263" s="57"/>
      <c r="CV263" s="57"/>
      <c r="CW263" s="57"/>
      <c r="CX263" s="57"/>
      <c r="CY263" s="57"/>
      <c r="CZ263" s="57"/>
      <c r="DA263" s="57"/>
      <c r="DB263" s="57"/>
      <c r="DC263" s="57"/>
      <c r="DD263" s="57"/>
      <c r="DE263" s="57"/>
      <c r="DF263" s="57"/>
      <c r="DG263" s="57"/>
      <c r="DH263" s="57"/>
      <c r="DI263" s="57"/>
      <c r="DJ263" s="57"/>
      <c r="DK263" s="57"/>
      <c r="DL263" s="57"/>
      <c r="DM263" s="57"/>
      <c r="DN263" s="57"/>
      <c r="DO263" s="57"/>
      <c r="DP263" s="57"/>
      <c r="DQ263" s="57"/>
      <c r="DR263" s="57"/>
      <c r="DS263" s="57"/>
      <c r="DT263" s="57"/>
      <c r="DU263" s="57"/>
      <c r="DV263" s="57"/>
      <c r="DW263" s="57"/>
      <c r="DX263" s="57"/>
      <c r="DY263" s="57"/>
      <c r="DZ263" s="57"/>
      <c r="EA263" s="57"/>
      <c r="EB263" s="57"/>
      <c r="EC263" s="57"/>
      <c r="ED263" s="57"/>
      <c r="EE263" s="57"/>
      <c r="EF263" s="57"/>
      <c r="EG263" s="57"/>
      <c r="EH263" s="57"/>
      <c r="EI263" s="57"/>
      <c r="EJ263" s="57"/>
      <c r="EK263" s="57"/>
      <c r="EL263" s="57"/>
      <c r="EM263" s="57"/>
    </row>
    <row r="264" spans="18:143" x14ac:dyDescent="0.2">
      <c r="R264" s="53"/>
      <c r="S264" s="53"/>
      <c r="T264" s="53"/>
      <c r="U264" s="53"/>
      <c r="V264" s="53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7"/>
      <c r="BS264" s="57"/>
      <c r="BT264" s="57"/>
      <c r="BU264" s="57"/>
      <c r="BV264" s="57"/>
      <c r="BW264" s="57"/>
      <c r="BX264" s="57"/>
      <c r="BY264" s="57"/>
      <c r="BZ264" s="57"/>
      <c r="CA264" s="57"/>
      <c r="CB264" s="57"/>
      <c r="CC264" s="57"/>
      <c r="CD264" s="57"/>
      <c r="CE264" s="57"/>
      <c r="CF264" s="57"/>
      <c r="CG264" s="57"/>
      <c r="CH264" s="57"/>
      <c r="CI264" s="57"/>
      <c r="CJ264" s="57"/>
      <c r="CK264" s="57"/>
      <c r="CL264" s="57"/>
      <c r="CM264" s="57"/>
      <c r="CN264" s="57"/>
      <c r="CO264" s="57"/>
      <c r="CP264" s="57"/>
      <c r="CQ264" s="57"/>
      <c r="CR264" s="57"/>
      <c r="CS264" s="57"/>
      <c r="CT264" s="57"/>
      <c r="CU264" s="57"/>
      <c r="CV264" s="57"/>
      <c r="CW264" s="57"/>
      <c r="CX264" s="57"/>
      <c r="CY264" s="57"/>
      <c r="CZ264" s="57"/>
      <c r="DA264" s="57"/>
      <c r="DB264" s="57"/>
      <c r="DC264" s="57"/>
      <c r="DD264" s="57"/>
      <c r="DE264" s="57"/>
      <c r="DF264" s="57"/>
      <c r="DG264" s="57"/>
      <c r="DH264" s="57"/>
      <c r="DI264" s="57"/>
      <c r="DJ264" s="57"/>
      <c r="DK264" s="57"/>
      <c r="DL264" s="57"/>
      <c r="DM264" s="57"/>
      <c r="DN264" s="57"/>
      <c r="DO264" s="57"/>
      <c r="DP264" s="57"/>
      <c r="DQ264" s="57"/>
      <c r="DR264" s="57"/>
      <c r="DS264" s="57"/>
      <c r="DT264" s="57"/>
      <c r="DU264" s="57"/>
      <c r="DV264" s="57"/>
      <c r="DW264" s="57"/>
      <c r="DX264" s="57"/>
      <c r="DY264" s="57"/>
      <c r="DZ264" s="57"/>
      <c r="EA264" s="57"/>
      <c r="EB264" s="57"/>
      <c r="EC264" s="57"/>
      <c r="ED264" s="57"/>
      <c r="EE264" s="57"/>
      <c r="EF264" s="57"/>
      <c r="EG264" s="57"/>
      <c r="EH264" s="57"/>
      <c r="EI264" s="57"/>
      <c r="EJ264" s="57"/>
      <c r="EK264" s="57"/>
      <c r="EL264" s="57"/>
      <c r="EM264" s="57"/>
    </row>
    <row r="265" spans="18:143" x14ac:dyDescent="0.2">
      <c r="R265" s="53"/>
      <c r="S265" s="53"/>
      <c r="T265" s="53"/>
      <c r="U265" s="53"/>
      <c r="V265" s="53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  <c r="BM265" s="57"/>
      <c r="BN265" s="57"/>
      <c r="BO265" s="57"/>
      <c r="BP265" s="57"/>
      <c r="BQ265" s="57"/>
      <c r="BR265" s="57"/>
      <c r="BS265" s="57"/>
      <c r="BT265" s="57"/>
      <c r="BU265" s="57"/>
      <c r="BV265" s="57"/>
      <c r="BW265" s="57"/>
      <c r="BX265" s="57"/>
      <c r="BY265" s="57"/>
      <c r="BZ265" s="57"/>
      <c r="CA265" s="57"/>
      <c r="CB265" s="57"/>
      <c r="CC265" s="57"/>
      <c r="CD265" s="57"/>
      <c r="CE265" s="57"/>
      <c r="CF265" s="57"/>
      <c r="CG265" s="57"/>
      <c r="CH265" s="57"/>
      <c r="CI265" s="57"/>
      <c r="CJ265" s="57"/>
      <c r="CK265" s="57"/>
      <c r="CL265" s="57"/>
      <c r="CM265" s="57"/>
      <c r="CN265" s="57"/>
      <c r="CO265" s="57"/>
      <c r="CP265" s="57"/>
      <c r="CQ265" s="57"/>
      <c r="CR265" s="57"/>
      <c r="CS265" s="57"/>
      <c r="CT265" s="57"/>
      <c r="CU265" s="57"/>
      <c r="CV265" s="57"/>
      <c r="CW265" s="57"/>
      <c r="CX265" s="57"/>
      <c r="CY265" s="57"/>
      <c r="CZ265" s="57"/>
      <c r="DA265" s="57"/>
      <c r="DB265" s="57"/>
      <c r="DC265" s="57"/>
      <c r="DD265" s="57"/>
      <c r="DE265" s="57"/>
      <c r="DF265" s="57"/>
      <c r="DG265" s="57"/>
      <c r="DH265" s="57"/>
      <c r="DI265" s="57"/>
      <c r="DJ265" s="57"/>
      <c r="DK265" s="57"/>
      <c r="DL265" s="57"/>
      <c r="DM265" s="57"/>
      <c r="DN265" s="57"/>
      <c r="DO265" s="57"/>
      <c r="DP265" s="57"/>
      <c r="DQ265" s="57"/>
      <c r="DR265" s="57"/>
      <c r="DS265" s="57"/>
      <c r="DT265" s="57"/>
      <c r="DU265" s="57"/>
      <c r="DV265" s="57"/>
      <c r="DW265" s="57"/>
      <c r="DX265" s="57"/>
      <c r="DY265" s="57"/>
      <c r="DZ265" s="57"/>
      <c r="EA265" s="57"/>
      <c r="EB265" s="57"/>
      <c r="EC265" s="57"/>
      <c r="ED265" s="57"/>
      <c r="EE265" s="57"/>
      <c r="EF265" s="57"/>
      <c r="EG265" s="57"/>
      <c r="EH265" s="57"/>
      <c r="EI265" s="57"/>
      <c r="EJ265" s="57"/>
      <c r="EK265" s="57"/>
      <c r="EL265" s="57"/>
      <c r="EM265" s="57"/>
    </row>
    <row r="266" spans="18:143" x14ac:dyDescent="0.2">
      <c r="R266" s="53"/>
      <c r="S266" s="53"/>
      <c r="T266" s="53"/>
      <c r="U266" s="53"/>
      <c r="V266" s="53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  <c r="BI266" s="57"/>
      <c r="BJ266" s="57"/>
      <c r="BK266" s="57"/>
      <c r="BL266" s="57"/>
      <c r="BM266" s="57"/>
      <c r="BN266" s="57"/>
      <c r="BO266" s="57"/>
      <c r="BP266" s="57"/>
      <c r="BQ266" s="57"/>
      <c r="BR266" s="57"/>
      <c r="BS266" s="57"/>
      <c r="BT266" s="57"/>
      <c r="BU266" s="57"/>
      <c r="BV266" s="57"/>
      <c r="BW266" s="57"/>
      <c r="BX266" s="57"/>
      <c r="BY266" s="57"/>
      <c r="BZ266" s="57"/>
      <c r="CA266" s="57"/>
      <c r="CB266" s="57"/>
      <c r="CC266" s="57"/>
      <c r="CD266" s="57"/>
      <c r="CE266" s="57"/>
      <c r="CF266" s="57"/>
      <c r="CG266" s="57"/>
      <c r="CH266" s="57"/>
      <c r="CI266" s="57"/>
      <c r="CJ266" s="57"/>
      <c r="CK266" s="57"/>
      <c r="CL266" s="57"/>
      <c r="CM266" s="57"/>
      <c r="CN266" s="57"/>
      <c r="CO266" s="57"/>
      <c r="CP266" s="57"/>
      <c r="CQ266" s="57"/>
      <c r="CR266" s="57"/>
      <c r="CS266" s="57"/>
      <c r="CT266" s="57"/>
      <c r="CU266" s="57"/>
      <c r="CV266" s="57"/>
      <c r="CW266" s="57"/>
      <c r="CX266" s="57"/>
      <c r="CY266" s="57"/>
      <c r="CZ266" s="57"/>
      <c r="DA266" s="57"/>
      <c r="DB266" s="57"/>
      <c r="DC266" s="57"/>
      <c r="DD266" s="57"/>
      <c r="DE266" s="57"/>
      <c r="DF266" s="57"/>
      <c r="DG266" s="57"/>
      <c r="DH266" s="57"/>
      <c r="DI266" s="57"/>
      <c r="DJ266" s="57"/>
      <c r="DK266" s="57"/>
      <c r="DL266" s="57"/>
      <c r="DM266" s="57"/>
      <c r="DN266" s="57"/>
      <c r="DO266" s="57"/>
      <c r="DP266" s="57"/>
      <c r="DQ266" s="57"/>
      <c r="DR266" s="57"/>
      <c r="DS266" s="57"/>
      <c r="DT266" s="57"/>
      <c r="DU266" s="57"/>
      <c r="DV266" s="57"/>
      <c r="DW266" s="57"/>
      <c r="DX266" s="57"/>
      <c r="DY266" s="57"/>
      <c r="DZ266" s="57"/>
      <c r="EA266" s="57"/>
      <c r="EB266" s="57"/>
      <c r="EC266" s="57"/>
      <c r="ED266" s="57"/>
      <c r="EE266" s="57"/>
      <c r="EF266" s="57"/>
      <c r="EG266" s="57"/>
      <c r="EH266" s="57"/>
      <c r="EI266" s="57"/>
      <c r="EJ266" s="57"/>
      <c r="EK266" s="57"/>
      <c r="EL266" s="57"/>
      <c r="EM266" s="57"/>
    </row>
    <row r="267" spans="18:143" x14ac:dyDescent="0.2">
      <c r="R267" s="53"/>
      <c r="S267" s="53"/>
      <c r="T267" s="53"/>
      <c r="U267" s="53"/>
      <c r="V267" s="53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  <c r="BI267" s="57"/>
      <c r="BJ267" s="57"/>
      <c r="BK267" s="57"/>
      <c r="BL267" s="57"/>
      <c r="BM267" s="57"/>
      <c r="BN267" s="57"/>
      <c r="BO267" s="57"/>
      <c r="BP267" s="57"/>
      <c r="BQ267" s="57"/>
      <c r="BR267" s="57"/>
      <c r="BS267" s="57"/>
      <c r="BT267" s="57"/>
      <c r="BU267" s="57"/>
      <c r="BV267" s="57"/>
      <c r="BW267" s="57"/>
      <c r="BX267" s="57"/>
      <c r="BY267" s="57"/>
      <c r="BZ267" s="57"/>
      <c r="CA267" s="57"/>
      <c r="CB267" s="57"/>
      <c r="CC267" s="57"/>
      <c r="CD267" s="57"/>
      <c r="CE267" s="57"/>
      <c r="CF267" s="57"/>
      <c r="CG267" s="57"/>
      <c r="CH267" s="57"/>
      <c r="CI267" s="57"/>
      <c r="CJ267" s="57"/>
      <c r="CK267" s="57"/>
      <c r="CL267" s="57"/>
      <c r="CM267" s="57"/>
      <c r="CN267" s="57"/>
      <c r="CO267" s="57"/>
      <c r="CP267" s="57"/>
      <c r="CQ267" s="57"/>
      <c r="CR267" s="57"/>
      <c r="CS267" s="57"/>
      <c r="CT267" s="57"/>
      <c r="CU267" s="57"/>
      <c r="CV267" s="57"/>
      <c r="CW267" s="57"/>
      <c r="CX267" s="57"/>
      <c r="CY267" s="57"/>
      <c r="CZ267" s="57"/>
      <c r="DA267" s="57"/>
      <c r="DB267" s="57"/>
      <c r="DC267" s="57"/>
      <c r="DD267" s="57"/>
      <c r="DE267" s="57"/>
      <c r="DF267" s="57"/>
      <c r="DG267" s="57"/>
      <c r="DH267" s="57"/>
      <c r="DI267" s="57"/>
      <c r="DJ267" s="57"/>
      <c r="DK267" s="57"/>
      <c r="DL267" s="57"/>
      <c r="DM267" s="57"/>
      <c r="DN267" s="57"/>
      <c r="DO267" s="57"/>
      <c r="DP267" s="57"/>
      <c r="DQ267" s="57"/>
      <c r="DR267" s="57"/>
      <c r="DS267" s="57"/>
      <c r="DT267" s="57"/>
      <c r="DU267" s="57"/>
      <c r="DV267" s="57"/>
      <c r="DW267" s="57"/>
      <c r="DX267" s="57"/>
      <c r="DY267" s="57"/>
      <c r="DZ267" s="57"/>
      <c r="EA267" s="57"/>
      <c r="EB267" s="57"/>
      <c r="EC267" s="57"/>
      <c r="ED267" s="57"/>
      <c r="EE267" s="57"/>
      <c r="EF267" s="57"/>
      <c r="EG267" s="57"/>
      <c r="EH267" s="57"/>
      <c r="EI267" s="57"/>
      <c r="EJ267" s="57"/>
      <c r="EK267" s="57"/>
      <c r="EL267" s="57"/>
      <c r="EM267" s="57"/>
    </row>
    <row r="268" spans="18:143" x14ac:dyDescent="0.2">
      <c r="R268" s="53"/>
      <c r="S268" s="53"/>
      <c r="T268" s="53"/>
      <c r="U268" s="53"/>
      <c r="V268" s="53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7"/>
      <c r="BM268" s="57"/>
      <c r="BN268" s="57"/>
      <c r="BO268" s="57"/>
      <c r="BP268" s="57"/>
      <c r="BQ268" s="57"/>
      <c r="BR268" s="57"/>
      <c r="BS268" s="57"/>
      <c r="BT268" s="57"/>
      <c r="BU268" s="57"/>
      <c r="BV268" s="57"/>
      <c r="BW268" s="57"/>
      <c r="BX268" s="57"/>
      <c r="BY268" s="57"/>
      <c r="BZ268" s="57"/>
      <c r="CA268" s="57"/>
      <c r="CB268" s="57"/>
      <c r="CC268" s="57"/>
      <c r="CD268" s="57"/>
      <c r="CE268" s="57"/>
      <c r="CF268" s="57"/>
      <c r="CG268" s="57"/>
      <c r="CH268" s="57"/>
      <c r="CI268" s="57"/>
      <c r="CJ268" s="57"/>
      <c r="CK268" s="57"/>
      <c r="CL268" s="57"/>
      <c r="CM268" s="57"/>
      <c r="CN268" s="57"/>
      <c r="CO268" s="57"/>
      <c r="CP268" s="57"/>
      <c r="CQ268" s="57"/>
      <c r="CR268" s="57"/>
      <c r="CS268" s="57"/>
      <c r="CT268" s="57"/>
      <c r="CU268" s="57"/>
      <c r="CV268" s="57"/>
      <c r="CW268" s="57"/>
      <c r="CX268" s="57"/>
      <c r="CY268" s="57"/>
      <c r="CZ268" s="57"/>
      <c r="DA268" s="57"/>
      <c r="DB268" s="57"/>
      <c r="DC268" s="57"/>
      <c r="DD268" s="57"/>
      <c r="DE268" s="57"/>
      <c r="DF268" s="57"/>
      <c r="DG268" s="57"/>
      <c r="DH268" s="57"/>
      <c r="DI268" s="57"/>
      <c r="DJ268" s="57"/>
      <c r="DK268" s="57"/>
      <c r="DL268" s="57"/>
      <c r="DM268" s="57"/>
      <c r="DN268" s="57"/>
      <c r="DO268" s="57"/>
      <c r="DP268" s="57"/>
      <c r="DQ268" s="57"/>
      <c r="DR268" s="57"/>
      <c r="DS268" s="57"/>
      <c r="DT268" s="57"/>
      <c r="DU268" s="57"/>
      <c r="DV268" s="57"/>
      <c r="DW268" s="57"/>
      <c r="DX268" s="57"/>
      <c r="DY268" s="57"/>
      <c r="DZ268" s="57"/>
      <c r="EA268" s="57"/>
      <c r="EB268" s="57"/>
      <c r="EC268" s="57"/>
      <c r="ED268" s="57"/>
      <c r="EE268" s="57"/>
      <c r="EF268" s="57"/>
      <c r="EG268" s="57"/>
      <c r="EH268" s="57"/>
      <c r="EI268" s="57"/>
      <c r="EJ268" s="57"/>
      <c r="EK268" s="57"/>
      <c r="EL268" s="57"/>
      <c r="EM268" s="57"/>
    </row>
    <row r="269" spans="18:143" x14ac:dyDescent="0.2"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  <c r="BI269" s="57"/>
      <c r="BJ269" s="57"/>
      <c r="BK269" s="57"/>
      <c r="BL269" s="57"/>
      <c r="BM269" s="57"/>
      <c r="BN269" s="57"/>
      <c r="BO269" s="57"/>
      <c r="BP269" s="57"/>
      <c r="BQ269" s="57"/>
      <c r="BR269" s="57"/>
      <c r="BS269" s="57"/>
      <c r="BT269" s="57"/>
      <c r="BU269" s="57"/>
      <c r="BV269" s="57"/>
      <c r="BW269" s="57"/>
      <c r="BX269" s="57"/>
      <c r="BY269" s="57"/>
      <c r="BZ269" s="57"/>
      <c r="CA269" s="57"/>
      <c r="CB269" s="57"/>
      <c r="CC269" s="57"/>
      <c r="CD269" s="57"/>
      <c r="CE269" s="57"/>
      <c r="CF269" s="57"/>
      <c r="CG269" s="57"/>
      <c r="CH269" s="57"/>
      <c r="CI269" s="57"/>
      <c r="CJ269" s="57"/>
      <c r="CK269" s="57"/>
      <c r="CL269" s="57"/>
      <c r="CM269" s="57"/>
      <c r="CN269" s="57"/>
      <c r="CO269" s="57"/>
      <c r="CP269" s="57"/>
      <c r="CQ269" s="57"/>
      <c r="CR269" s="57"/>
      <c r="CS269" s="57"/>
      <c r="CT269" s="57"/>
      <c r="CU269" s="57"/>
      <c r="CV269" s="57"/>
      <c r="CW269" s="57"/>
      <c r="CX269" s="57"/>
      <c r="CY269" s="57"/>
      <c r="CZ269" s="57"/>
      <c r="DA269" s="57"/>
      <c r="DB269" s="57"/>
      <c r="DC269" s="57"/>
      <c r="DD269" s="57"/>
      <c r="DE269" s="57"/>
      <c r="DF269" s="57"/>
      <c r="DG269" s="57"/>
      <c r="DH269" s="57"/>
      <c r="DI269" s="57"/>
      <c r="DJ269" s="57"/>
      <c r="DK269" s="57"/>
      <c r="DL269" s="57"/>
      <c r="DM269" s="57"/>
      <c r="DN269" s="57"/>
      <c r="DO269" s="57"/>
      <c r="DP269" s="57"/>
      <c r="DQ269" s="57"/>
      <c r="DR269" s="57"/>
      <c r="DS269" s="57"/>
      <c r="DT269" s="57"/>
      <c r="DU269" s="57"/>
      <c r="DV269" s="57"/>
      <c r="DW269" s="57"/>
      <c r="DX269" s="57"/>
      <c r="DY269" s="57"/>
      <c r="DZ269" s="57"/>
      <c r="EA269" s="57"/>
      <c r="EB269" s="57"/>
      <c r="EC269" s="57"/>
      <c r="ED269" s="57"/>
      <c r="EE269" s="57"/>
      <c r="EF269" s="57"/>
      <c r="EG269" s="57"/>
      <c r="EH269" s="57"/>
      <c r="EI269" s="57"/>
      <c r="EJ269" s="57"/>
      <c r="EK269" s="57"/>
      <c r="EL269" s="57"/>
      <c r="EM269" s="57"/>
    </row>
    <row r="270" spans="18:143" x14ac:dyDescent="0.2"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7"/>
      <c r="BR270" s="57"/>
      <c r="BS270" s="57"/>
      <c r="BT270" s="57"/>
      <c r="BU270" s="57"/>
      <c r="BV270" s="57"/>
      <c r="BW270" s="57"/>
      <c r="BX270" s="57"/>
      <c r="BY270" s="57"/>
      <c r="BZ270" s="57"/>
      <c r="CA270" s="57"/>
      <c r="CB270" s="57"/>
      <c r="CC270" s="57"/>
      <c r="CD270" s="57"/>
      <c r="CE270" s="57"/>
      <c r="CF270" s="57"/>
      <c r="CG270" s="57"/>
      <c r="CH270" s="57"/>
      <c r="CI270" s="57"/>
      <c r="CJ270" s="57"/>
      <c r="CK270" s="57"/>
      <c r="CL270" s="57"/>
      <c r="CM270" s="57"/>
      <c r="CN270" s="57"/>
      <c r="CO270" s="57"/>
      <c r="CP270" s="57"/>
      <c r="CQ270" s="57"/>
      <c r="CR270" s="57"/>
      <c r="CS270" s="57"/>
      <c r="CT270" s="57"/>
      <c r="CU270" s="57"/>
      <c r="CV270" s="57"/>
      <c r="CW270" s="57"/>
      <c r="CX270" s="57"/>
      <c r="CY270" s="57"/>
      <c r="CZ270" s="57"/>
      <c r="DA270" s="57"/>
      <c r="DB270" s="57"/>
      <c r="DC270" s="57"/>
      <c r="DD270" s="57"/>
      <c r="DE270" s="57"/>
      <c r="DF270" s="57"/>
      <c r="DG270" s="57"/>
      <c r="DH270" s="57"/>
      <c r="DI270" s="57"/>
      <c r="DJ270" s="57"/>
      <c r="DK270" s="57"/>
      <c r="DL270" s="57"/>
      <c r="DM270" s="57"/>
      <c r="DN270" s="57"/>
      <c r="DO270" s="57"/>
      <c r="DP270" s="57"/>
      <c r="DQ270" s="57"/>
      <c r="DR270" s="57"/>
      <c r="DS270" s="57"/>
      <c r="DT270" s="57"/>
      <c r="DU270" s="57"/>
      <c r="DV270" s="57"/>
      <c r="DW270" s="57"/>
      <c r="DX270" s="57"/>
      <c r="DY270" s="57"/>
      <c r="DZ270" s="57"/>
      <c r="EA270" s="57"/>
      <c r="EB270" s="57"/>
      <c r="EC270" s="57"/>
      <c r="ED270" s="57"/>
      <c r="EE270" s="57"/>
      <c r="EF270" s="57"/>
      <c r="EG270" s="57"/>
      <c r="EH270" s="57"/>
      <c r="EI270" s="57"/>
      <c r="EJ270" s="57"/>
      <c r="EK270" s="57"/>
      <c r="EL270" s="57"/>
      <c r="EM270" s="57"/>
    </row>
    <row r="271" spans="18:143" x14ac:dyDescent="0.2"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57"/>
      <c r="CE271" s="57"/>
      <c r="CF271" s="57"/>
      <c r="CG271" s="57"/>
      <c r="CH271" s="57"/>
      <c r="CI271" s="57"/>
      <c r="CJ271" s="57"/>
      <c r="CK271" s="57"/>
      <c r="CL271" s="57"/>
      <c r="CM271" s="57"/>
      <c r="CN271" s="57"/>
      <c r="CO271" s="57"/>
      <c r="CP271" s="57"/>
      <c r="CQ271" s="57"/>
      <c r="CR271" s="57"/>
      <c r="CS271" s="57"/>
      <c r="CT271" s="57"/>
      <c r="CU271" s="57"/>
      <c r="CV271" s="57"/>
      <c r="CW271" s="57"/>
      <c r="CX271" s="57"/>
      <c r="CY271" s="57"/>
      <c r="CZ271" s="57"/>
      <c r="DA271" s="57"/>
      <c r="DB271" s="57"/>
      <c r="DC271" s="57"/>
      <c r="DD271" s="57"/>
      <c r="DE271" s="57"/>
      <c r="DF271" s="57"/>
      <c r="DG271" s="57"/>
      <c r="DH271" s="57"/>
      <c r="DI271" s="57"/>
      <c r="DJ271" s="57"/>
      <c r="DK271" s="57"/>
      <c r="DL271" s="57"/>
      <c r="DM271" s="57"/>
      <c r="DN271" s="57"/>
      <c r="DO271" s="57"/>
      <c r="DP271" s="57"/>
      <c r="DQ271" s="57"/>
      <c r="DR271" s="57"/>
      <c r="DS271" s="57"/>
      <c r="DT271" s="57"/>
      <c r="DU271" s="57"/>
      <c r="DV271" s="57"/>
      <c r="DW271" s="57"/>
      <c r="DX271" s="57"/>
      <c r="DY271" s="57"/>
      <c r="DZ271" s="57"/>
      <c r="EA271" s="57"/>
      <c r="EB271" s="57"/>
      <c r="EC271" s="57"/>
      <c r="ED271" s="57"/>
      <c r="EE271" s="57"/>
      <c r="EF271" s="57"/>
      <c r="EG271" s="57"/>
      <c r="EH271" s="57"/>
      <c r="EI271" s="57"/>
      <c r="EJ271" s="57"/>
      <c r="EK271" s="57"/>
      <c r="EL271" s="57"/>
      <c r="EM271" s="57"/>
    </row>
  </sheetData>
  <sheetProtection selectLockedCells="1"/>
  <mergeCells count="35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4:M25"/>
    <mergeCell ref="N24:N25"/>
    <mergeCell ref="O24:O25"/>
    <mergeCell ref="G24:G25"/>
    <mergeCell ref="H24:H25"/>
    <mergeCell ref="I24:I25"/>
    <mergeCell ref="J24:J25"/>
    <mergeCell ref="K24:K25"/>
    <mergeCell ref="L24:L25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4" min="4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Clase 31</vt:lpstr>
      <vt:lpstr>Clase 32</vt:lpstr>
      <vt:lpstr>'Clase 32'!Área_de_impresión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Luis Jose Gomez Tovar</cp:lastModifiedBy>
  <dcterms:created xsi:type="dcterms:W3CDTF">2023-02-08T22:16:11Z</dcterms:created>
  <dcterms:modified xsi:type="dcterms:W3CDTF">2023-06-07T15:10:05Z</dcterms:modified>
</cp:coreProperties>
</file>