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EL NORTE CORDOBES\Difusión\"/>
    </mc:Choice>
  </mc:AlternateContent>
  <bookViews>
    <workbookView xWindow="0" yWindow="0" windowWidth="20490" windowHeight="7620" activeTab="1"/>
  </bookViews>
  <sheets>
    <sheet name="CLASE I (ARS)" sheetId="12" r:id="rId1"/>
    <sheet name="CLASE II (DL)" sheetId="14" r:id="rId2"/>
    <sheet name="Feriados" sheetId="5" state="hidden" r:id="rId3"/>
    <sheet name="Hoja2" sheetId="7" state="hidden" r:id="rId4"/>
  </sheets>
  <definedNames>
    <definedName name="_xlnm.Print_Area" localSheetId="0">'CLASE I (ARS)'!$D$1:$P$50</definedName>
    <definedName name="_xlnm.Print_Area" localSheetId="1">'CLASE II (DL)'!$D$1:$P$50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4" l="1"/>
  <c r="I38" i="14" l="1"/>
  <c r="I32" i="14"/>
  <c r="I33" i="14"/>
  <c r="I34" i="14"/>
  <c r="I35" i="14"/>
  <c r="I36" i="14"/>
  <c r="I37" i="14"/>
  <c r="I31" i="14"/>
  <c r="K40" i="14"/>
  <c r="Q39" i="14"/>
  <c r="C38" i="14"/>
  <c r="C37" i="14"/>
  <c r="C36" i="14"/>
  <c r="C35" i="14"/>
  <c r="C34" i="14"/>
  <c r="C33" i="14"/>
  <c r="C32" i="14"/>
  <c r="L31" i="14"/>
  <c r="L32" i="14" s="1"/>
  <c r="L33" i="14" s="1"/>
  <c r="L34" i="14" s="1"/>
  <c r="L35" i="14" s="1"/>
  <c r="L36" i="14" s="1"/>
  <c r="Q30" i="14"/>
  <c r="N30" i="14"/>
  <c r="M30" i="14"/>
  <c r="S30" i="14" s="1"/>
  <c r="I30" i="14"/>
  <c r="I29" i="14" s="1"/>
  <c r="E30" i="14"/>
  <c r="F30" i="14" s="1"/>
  <c r="B30" i="14"/>
  <c r="C31" i="14" s="1"/>
  <c r="L29" i="14"/>
  <c r="J24" i="14"/>
  <c r="J23" i="14"/>
  <c r="J22" i="14"/>
  <c r="J21" i="14"/>
  <c r="J20" i="14"/>
  <c r="J19" i="14"/>
  <c r="J18" i="14"/>
  <c r="J17" i="14"/>
  <c r="G14" i="14"/>
  <c r="D30" i="14" s="1"/>
  <c r="J18" i="12"/>
  <c r="J19" i="12"/>
  <c r="J20" i="12"/>
  <c r="J21" i="12"/>
  <c r="J22" i="12"/>
  <c r="J23" i="12"/>
  <c r="J24" i="12"/>
  <c r="O33" i="12"/>
  <c r="I33" i="12" s="1"/>
  <c r="O34" i="12"/>
  <c r="I34" i="12" s="1"/>
  <c r="O35" i="12"/>
  <c r="O36" i="12"/>
  <c r="I36" i="12" s="1"/>
  <c r="O37" i="12"/>
  <c r="I37" i="12" s="1"/>
  <c r="O38" i="12"/>
  <c r="I38" i="12" s="1"/>
  <c r="I35" i="12"/>
  <c r="C37" i="12"/>
  <c r="C38" i="12"/>
  <c r="I31" i="12"/>
  <c r="C33" i="12"/>
  <c r="C34" i="12"/>
  <c r="C35" i="12"/>
  <c r="C36" i="12"/>
  <c r="J25" i="14" l="1"/>
  <c r="L38" i="14"/>
  <c r="L37" i="14"/>
  <c r="E31" i="14"/>
  <c r="G14" i="12"/>
  <c r="O32" i="12"/>
  <c r="I32" i="12" s="1"/>
  <c r="F31" i="14" l="1"/>
  <c r="G31" i="14"/>
  <c r="J31" i="14" s="1"/>
  <c r="K17" i="14" s="1"/>
  <c r="E32" i="14"/>
  <c r="K40" i="12"/>
  <c r="Q39" i="12"/>
  <c r="C32" i="12"/>
  <c r="L31" i="12"/>
  <c r="Q30" i="12"/>
  <c r="N30" i="12"/>
  <c r="M30" i="12"/>
  <c r="S30" i="12" s="1"/>
  <c r="I30" i="12"/>
  <c r="I29" i="12" s="1"/>
  <c r="E30" i="12"/>
  <c r="F30" i="12" s="1"/>
  <c r="B30" i="12"/>
  <c r="C31" i="12" s="1"/>
  <c r="L29" i="12"/>
  <c r="J17" i="12"/>
  <c r="D30" i="12"/>
  <c r="L17" i="14" l="1"/>
  <c r="I17" i="14"/>
  <c r="M31" i="14"/>
  <c r="S31" i="14" s="1"/>
  <c r="H31" i="14"/>
  <c r="Q31" i="14" s="1"/>
  <c r="D31" i="14"/>
  <c r="E33" i="14"/>
  <c r="F32" i="14"/>
  <c r="G32" i="14"/>
  <c r="J32" i="14" s="1"/>
  <c r="K18" i="14" s="1"/>
  <c r="L18" i="14" s="1"/>
  <c r="L32" i="12"/>
  <c r="J25" i="12"/>
  <c r="E31" i="12"/>
  <c r="I18" i="14" l="1"/>
  <c r="M32" i="14"/>
  <c r="S32" i="14" s="1"/>
  <c r="H32" i="14"/>
  <c r="Q32" i="14" s="1"/>
  <c r="D32" i="14"/>
  <c r="N31" i="14"/>
  <c r="F33" i="14"/>
  <c r="G33" i="14"/>
  <c r="J33" i="14" s="1"/>
  <c r="K19" i="14" s="1"/>
  <c r="L19" i="14" s="1"/>
  <c r="E34" i="14"/>
  <c r="L33" i="12"/>
  <c r="F31" i="12"/>
  <c r="I17" i="12" s="1"/>
  <c r="E32" i="12"/>
  <c r="G31" i="12"/>
  <c r="J31" i="12" s="1"/>
  <c r="N32" i="14" l="1"/>
  <c r="G34" i="14"/>
  <c r="J34" i="14" s="1"/>
  <c r="K20" i="14" s="1"/>
  <c r="L20" i="14" s="1"/>
  <c r="E35" i="14"/>
  <c r="F34" i="14"/>
  <c r="M33" i="14"/>
  <c r="S33" i="14" s="1"/>
  <c r="H33" i="14"/>
  <c r="Q33" i="14" s="1"/>
  <c r="D33" i="14"/>
  <c r="I19" i="14"/>
  <c r="K17" i="12"/>
  <c r="L17" i="12" s="1"/>
  <c r="M31" i="12"/>
  <c r="N31" i="12" s="1"/>
  <c r="L34" i="12"/>
  <c r="F32" i="12"/>
  <c r="G32" i="12"/>
  <c r="J32" i="12" s="1"/>
  <c r="K18" i="12" s="1"/>
  <c r="L18" i="12" s="1"/>
  <c r="E33" i="12"/>
  <c r="H31" i="12"/>
  <c r="Q31" i="12" s="1"/>
  <c r="D31" i="12"/>
  <c r="I18" i="12" l="1"/>
  <c r="H32" i="12"/>
  <c r="Q32" i="12" s="1"/>
  <c r="M32" i="12"/>
  <c r="M34" i="14"/>
  <c r="S34" i="14" s="1"/>
  <c r="H34" i="14"/>
  <c r="Q34" i="14" s="1"/>
  <c r="D34" i="14"/>
  <c r="I20" i="14"/>
  <c r="N33" i="14"/>
  <c r="G35" i="14"/>
  <c r="J35" i="14" s="1"/>
  <c r="K21" i="14" s="1"/>
  <c r="E36" i="14"/>
  <c r="F35" i="14"/>
  <c r="L35" i="12"/>
  <c r="E34" i="12"/>
  <c r="F33" i="12"/>
  <c r="G33" i="12"/>
  <c r="J33" i="12" s="1"/>
  <c r="K19" i="12" s="1"/>
  <c r="L19" i="12" s="1"/>
  <c r="S31" i="12"/>
  <c r="D32" i="12"/>
  <c r="I19" i="12" l="1"/>
  <c r="H33" i="12"/>
  <c r="Q33" i="12" s="1"/>
  <c r="M33" i="12"/>
  <c r="D35" i="14"/>
  <c r="I21" i="14"/>
  <c r="M35" i="14"/>
  <c r="S35" i="14" s="1"/>
  <c r="H35" i="14"/>
  <c r="Q35" i="14" s="1"/>
  <c r="E37" i="14"/>
  <c r="F36" i="14"/>
  <c r="G36" i="14"/>
  <c r="N34" i="14"/>
  <c r="L21" i="14"/>
  <c r="L36" i="12"/>
  <c r="N32" i="12"/>
  <c r="D33" i="12"/>
  <c r="E35" i="12"/>
  <c r="F34" i="12"/>
  <c r="G34" i="12"/>
  <c r="J34" i="12" s="1"/>
  <c r="K20" i="12" s="1"/>
  <c r="L20" i="12" s="1"/>
  <c r="J36" i="14" l="1"/>
  <c r="K22" i="14" s="1"/>
  <c r="L22" i="14" s="1"/>
  <c r="N33" i="12"/>
  <c r="S33" i="12"/>
  <c r="I20" i="12"/>
  <c r="H34" i="12"/>
  <c r="Q34" i="12" s="1"/>
  <c r="M34" i="12"/>
  <c r="E38" i="14"/>
  <c r="F37" i="14"/>
  <c r="G37" i="14"/>
  <c r="J37" i="14" s="1"/>
  <c r="K23" i="14" s="1"/>
  <c r="I22" i="14"/>
  <c r="H36" i="14"/>
  <c r="Q36" i="14" s="1"/>
  <c r="D36" i="14"/>
  <c r="N35" i="14"/>
  <c r="L37" i="12"/>
  <c r="L38" i="12"/>
  <c r="S32" i="12"/>
  <c r="E36" i="12"/>
  <c r="E37" i="12" s="1"/>
  <c r="G35" i="12"/>
  <c r="J35" i="12" s="1"/>
  <c r="K21" i="12" s="1"/>
  <c r="L21" i="12" s="1"/>
  <c r="F35" i="12"/>
  <c r="D34" i="12"/>
  <c r="M36" i="14" l="1"/>
  <c r="S36" i="14" s="1"/>
  <c r="I21" i="12"/>
  <c r="H35" i="12"/>
  <c r="Q35" i="12" s="1"/>
  <c r="M35" i="12"/>
  <c r="F37" i="12"/>
  <c r="G37" i="12"/>
  <c r="J37" i="12" s="1"/>
  <c r="K23" i="12" s="1"/>
  <c r="L23" i="12" s="1"/>
  <c r="E38" i="12"/>
  <c r="G38" i="12" s="1"/>
  <c r="J38" i="12"/>
  <c r="K24" i="12" s="1"/>
  <c r="L24" i="12" s="1"/>
  <c r="N34" i="12"/>
  <c r="S34" i="12"/>
  <c r="M37" i="14"/>
  <c r="S37" i="14" s="1"/>
  <c r="H37" i="14"/>
  <c r="Q37" i="14" s="1"/>
  <c r="D37" i="14"/>
  <c r="I23" i="14"/>
  <c r="G38" i="14"/>
  <c r="J38" i="14" s="1"/>
  <c r="K24" i="14" s="1"/>
  <c r="L24" i="14" s="1"/>
  <c r="F38" i="14"/>
  <c r="L23" i="14"/>
  <c r="D35" i="12"/>
  <c r="F36" i="12"/>
  <c r="G36" i="12"/>
  <c r="J36" i="12" s="1"/>
  <c r="K22" i="12" s="1"/>
  <c r="L22" i="12" s="1"/>
  <c r="M37" i="12" l="1"/>
  <c r="N36" i="14"/>
  <c r="D37" i="12"/>
  <c r="H37" i="12"/>
  <c r="Q37" i="12" s="1"/>
  <c r="I23" i="12"/>
  <c r="N35" i="12"/>
  <c r="S35" i="12"/>
  <c r="I22" i="12"/>
  <c r="H36" i="12"/>
  <c r="Q36" i="12" s="1"/>
  <c r="M36" i="12"/>
  <c r="K25" i="14"/>
  <c r="L25" i="14" s="1"/>
  <c r="N37" i="14"/>
  <c r="M38" i="14"/>
  <c r="S38" i="14" s="1"/>
  <c r="H38" i="14"/>
  <c r="Q38" i="14" s="1"/>
  <c r="D38" i="14"/>
  <c r="I24" i="14"/>
  <c r="G11" i="14"/>
  <c r="N37" i="12"/>
  <c r="S37" i="12"/>
  <c r="F38" i="12"/>
  <c r="D36" i="12"/>
  <c r="N36" i="12" l="1"/>
  <c r="S36" i="12"/>
  <c r="H38" i="12"/>
  <c r="Q38" i="12" s="1"/>
  <c r="M38" i="12"/>
  <c r="N38" i="14"/>
  <c r="K10" i="14" s="1"/>
  <c r="I24" i="12"/>
  <c r="D38" i="12"/>
  <c r="K25" i="12"/>
  <c r="L25" i="12" s="1"/>
  <c r="G11" i="12"/>
  <c r="R28" i="14" l="1"/>
  <c r="R35" i="14"/>
  <c r="T35" i="14" s="1"/>
  <c r="U35" i="14" s="1"/>
  <c r="R32" i="14"/>
  <c r="T32" i="14" s="1"/>
  <c r="U32" i="14" s="1"/>
  <c r="R33" i="14"/>
  <c r="T33" i="14" s="1"/>
  <c r="U33" i="14" s="1"/>
  <c r="R38" i="14"/>
  <c r="T38" i="14" s="1"/>
  <c r="U38" i="14" s="1"/>
  <c r="K11" i="14"/>
  <c r="R36" i="14"/>
  <c r="T36" i="14" s="1"/>
  <c r="U36" i="14" s="1"/>
  <c r="R37" i="14"/>
  <c r="T37" i="14" s="1"/>
  <c r="U37" i="14" s="1"/>
  <c r="R34" i="14"/>
  <c r="T34" i="14" s="1"/>
  <c r="U34" i="14" s="1"/>
  <c r="N38" i="12"/>
  <c r="N40" i="12" s="1"/>
  <c r="S38" i="12"/>
  <c r="N40" i="14"/>
  <c r="K10" i="12" l="1"/>
  <c r="K11" i="12" s="1"/>
  <c r="R39" i="14"/>
  <c r="R31" i="14"/>
  <c r="T31" i="14" s="1"/>
  <c r="U31" i="14" s="1"/>
  <c r="U40" i="14" s="1"/>
  <c r="R30" i="14"/>
  <c r="T30" i="14" s="1"/>
  <c r="U30" i="14" s="1"/>
  <c r="R28" i="12" l="1"/>
  <c r="R36" i="12"/>
  <c r="T36" i="12" s="1"/>
  <c r="U36" i="12" s="1"/>
  <c r="R33" i="12"/>
  <c r="T33" i="12" s="1"/>
  <c r="U33" i="12" s="1"/>
  <c r="R37" i="12"/>
  <c r="T37" i="12" s="1"/>
  <c r="U37" i="12" s="1"/>
  <c r="R31" i="12"/>
  <c r="T31" i="12" s="1"/>
  <c r="R34" i="12"/>
  <c r="T34" i="12" s="1"/>
  <c r="U34" i="12" s="1"/>
  <c r="R32" i="12"/>
  <c r="T32" i="12" s="1"/>
  <c r="U32" i="12" s="1"/>
  <c r="R38" i="12"/>
  <c r="T38" i="12" s="1"/>
  <c r="U38" i="12" s="1"/>
  <c r="R39" i="12"/>
  <c r="R30" i="12"/>
  <c r="T30" i="12" s="1"/>
  <c r="U30" i="12" s="1"/>
  <c r="R35" i="12"/>
  <c r="T35" i="12" s="1"/>
  <c r="U35" i="12" s="1"/>
  <c r="T40" i="14"/>
  <c r="U31" i="12"/>
  <c r="D2" i="7"/>
  <c r="T40" i="12" l="1"/>
  <c r="U40" i="12"/>
  <c r="K12" i="14"/>
  <c r="K12" i="12" l="1"/>
</calcChain>
</file>

<file path=xl/comments1.xml><?xml version="1.0" encoding="utf-8"?>
<comments xmlns="http://schemas.openxmlformats.org/spreadsheetml/2006/main">
  <authors>
    <author>Lintura Leandro</author>
    <author>Mauro Jorge Zambon</author>
  </authors>
  <commentList>
    <comment ref="O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O14" authorId="0" shapeId="0">
      <text>
        <r>
          <rPr>
            <b/>
            <sz val="8"/>
            <color indexed="81"/>
            <rFont val="Tahoma"/>
            <family val="2"/>
          </rPr>
          <t>Ingrese margen sobre badlar
 a licitar</t>
        </r>
      </text>
    </comment>
    <comment ref="O31" authorId="1" shapeId="0">
      <text>
        <r>
          <rPr>
            <b/>
            <sz val="8"/>
            <color indexed="81"/>
            <rFont val="Tahoma"/>
            <family val="2"/>
          </rPr>
          <t>Inserte un valor para la badlar a proyectar o bien inserte manualmente por período</t>
        </r>
      </text>
    </comment>
  </commentList>
</comments>
</file>

<file path=xl/comments2.xml><?xml version="1.0" encoding="utf-8"?>
<comments xmlns="http://schemas.openxmlformats.org/spreadsheetml/2006/main">
  <authors>
    <author>Lintura Leandro</author>
  </authors>
  <commentList>
    <comment ref="O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O14" authorId="0" shapeId="0">
      <text>
        <r>
          <rPr>
            <b/>
            <sz val="8"/>
            <color indexed="81"/>
            <rFont val="Tahoma"/>
            <family val="2"/>
          </rPr>
          <t>Ingrese margen sobre badlar
 a licitar</t>
        </r>
      </text>
    </comment>
  </commentList>
</comments>
</file>

<file path=xl/sharedStrings.xml><?xml version="1.0" encoding="utf-8"?>
<sst xmlns="http://schemas.openxmlformats.org/spreadsheetml/2006/main" count="84" uniqueCount="46">
  <si>
    <t>Fecha de Emisión:</t>
  </si>
  <si>
    <t>TIR:</t>
  </si>
  <si>
    <t>Precio clean:</t>
  </si>
  <si>
    <t>Fecha de Vto:</t>
  </si>
  <si>
    <t>Fecha:</t>
  </si>
  <si>
    <t>Capital</t>
  </si>
  <si>
    <t>Flujo</t>
  </si>
  <si>
    <t>Discount factor</t>
  </si>
  <si>
    <t>Cupon VN</t>
  </si>
  <si>
    <t>Cupon VP</t>
  </si>
  <si>
    <t>Factor de duration</t>
  </si>
  <si>
    <t>Fecha</t>
  </si>
  <si>
    <t>Interes</t>
  </si>
  <si>
    <t>Total</t>
  </si>
  <si>
    <t>Días Totales</t>
  </si>
  <si>
    <t>Capital Residual</t>
  </si>
  <si>
    <t>Flujo Valor Nominal</t>
  </si>
  <si>
    <t>Amortización</t>
  </si>
  <si>
    <t>Fecha de Pago</t>
  </si>
  <si>
    <t xml:space="preserve">TNA: </t>
  </si>
  <si>
    <t>t promedio cupon</t>
  </si>
  <si>
    <t>Interés</t>
  </si>
  <si>
    <t>Cupón</t>
  </si>
  <si>
    <t>Fecha de inicio de calculo</t>
  </si>
  <si>
    <t>Fijo a licitar</t>
  </si>
  <si>
    <t>intereses</t>
  </si>
  <si>
    <t>capital</t>
  </si>
  <si>
    <t>Calificación (Fix):</t>
  </si>
  <si>
    <t>Plazo (meses):</t>
  </si>
  <si>
    <t>Intereses:</t>
  </si>
  <si>
    <t>Cupón:</t>
  </si>
  <si>
    <t>Duration (meses):</t>
  </si>
  <si>
    <t>Moneda:</t>
  </si>
  <si>
    <t>Dólar Linked</t>
  </si>
  <si>
    <t>Días Dev.</t>
  </si>
  <si>
    <t>V/N:</t>
  </si>
  <si>
    <t>s/c</t>
  </si>
  <si>
    <t>Badlar Proyectada</t>
  </si>
  <si>
    <t>Pesos</t>
  </si>
  <si>
    <t>Margen a licitar:</t>
  </si>
  <si>
    <t>TC de Integración:</t>
  </si>
  <si>
    <t>Trimestrales</t>
  </si>
  <si>
    <t>Tasa a licitar:</t>
  </si>
  <si>
    <t>Precio:</t>
  </si>
  <si>
    <t>ON Pyme CNV Garantizada El Norte Cordobés SRL Serie II - Clase B (Dólar Linked 24 meses)</t>
  </si>
  <si>
    <t>ON Pyme CNV Garantizada El Norte Cordobés SRL Serie II - Clase A (Badlar 24 meses)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</si>
</sst>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 * #,##0.00_ ;_ * \-#,##0.00_ ;_ * &quot;-&quot;??_ ;_ @_ "/>
    <numFmt numFmtId="165" formatCode="[$-409]d\-mmm\-yy;@"/>
    <numFmt numFmtId="166" formatCode="0.0000%"/>
    <numFmt numFmtId="167" formatCode="#,##0.00_ ;[Red]\-#,##0.00\ "/>
    <numFmt numFmtId="168" formatCode="#,##0.000000_ ;[Red]\-#,##0.000000\ "/>
    <numFmt numFmtId="169" formatCode="#,##0_ ;[Red]\-#,##0\ "/>
    <numFmt numFmtId="170" formatCode="[$-F800]dddd\,\ mmmm\ dd\,\ yyyy"/>
    <numFmt numFmtId="171" formatCode="&quot;$&quot;\ #,##0.0000;[Red]\-&quot;$&quot;\ #,##0.0000"/>
    <numFmt numFmtId="172" formatCode="#,##0.00000_ ;[Red]\-#,##0.00000\ 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29">
    <xf numFmtId="0" fontId="0" fillId="0" borderId="0" xfId="0"/>
    <xf numFmtId="0" fontId="2" fillId="0" borderId="0" xfId="0" applyFont="1" applyProtection="1"/>
    <xf numFmtId="9" fontId="2" fillId="0" borderId="0" xfId="3" applyFont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0" xfId="0" applyFont="1" applyBorder="1" applyProtection="1"/>
    <xf numFmtId="165" fontId="3" fillId="0" borderId="0" xfId="2" applyNumberFormat="1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169" fontId="3" fillId="0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166" fontId="3" fillId="2" borderId="0" xfId="3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38" fontId="2" fillId="0" borderId="0" xfId="0" applyNumberFormat="1" applyFont="1" applyBorder="1" applyAlignment="1" applyProtection="1">
      <alignment horizontal="center"/>
    </xf>
    <xf numFmtId="167" fontId="2" fillId="0" borderId="0" xfId="1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68" fontId="5" fillId="2" borderId="0" xfId="0" applyNumberFormat="1" applyFont="1" applyFill="1" applyBorder="1" applyAlignment="1" applyProtection="1">
      <alignment horizontal="center" vertical="center"/>
    </xf>
    <xf numFmtId="168" fontId="2" fillId="2" borderId="0" xfId="0" applyNumberFormat="1" applyFont="1" applyFill="1" applyAlignment="1" applyProtection="1">
      <alignment horizontal="center" vertical="center"/>
    </xf>
    <xf numFmtId="165" fontId="2" fillId="2" borderId="0" xfId="2" applyNumberFormat="1" applyFont="1" applyFill="1" applyBorder="1" applyAlignment="1" applyProtection="1">
      <alignment horizontal="center"/>
    </xf>
    <xf numFmtId="168" fontId="2" fillId="2" borderId="0" xfId="0" applyNumberFormat="1" applyFont="1" applyFill="1" applyBorder="1" applyAlignment="1" applyProtection="1">
      <alignment horizontal="center" vertical="center"/>
    </xf>
    <xf numFmtId="10" fontId="7" fillId="0" borderId="9" xfId="3" applyNumberFormat="1" applyFont="1" applyBorder="1" applyAlignment="1" applyProtection="1">
      <alignment horizontal="center"/>
    </xf>
    <xf numFmtId="4" fontId="10" fillId="0" borderId="12" xfId="0" applyNumberFormat="1" applyFont="1" applyFill="1" applyBorder="1" applyAlignment="1" applyProtection="1">
      <alignment horizontal="center"/>
    </xf>
    <xf numFmtId="40" fontId="3" fillId="0" borderId="7" xfId="0" applyNumberFormat="1" applyFont="1" applyBorder="1" applyAlignment="1" applyProtection="1">
      <alignment horizontal="center"/>
    </xf>
    <xf numFmtId="38" fontId="3" fillId="0" borderId="7" xfId="0" applyNumberFormat="1" applyFont="1" applyBorder="1" applyAlignment="1" applyProtection="1">
      <alignment horizontal="center"/>
    </xf>
    <xf numFmtId="170" fontId="2" fillId="2" borderId="2" xfId="2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0" fontId="2" fillId="3" borderId="0" xfId="0" applyFont="1" applyFill="1" applyProtection="1"/>
    <xf numFmtId="2" fontId="2" fillId="0" borderId="0" xfId="0" applyNumberFormat="1" applyFont="1" applyFill="1" applyProtection="1"/>
    <xf numFmtId="14" fontId="2" fillId="2" borderId="0" xfId="0" applyNumberFormat="1" applyFont="1" applyFill="1" applyBorder="1" applyProtection="1"/>
    <xf numFmtId="165" fontId="2" fillId="0" borderId="0" xfId="0" applyNumberFormat="1" applyFont="1" applyAlignment="1" applyProtection="1">
      <alignment horizontal="center" vertical="center"/>
    </xf>
    <xf numFmtId="166" fontId="2" fillId="0" borderId="0" xfId="3" applyNumberFormat="1" applyFont="1" applyProtection="1"/>
    <xf numFmtId="164" fontId="2" fillId="0" borderId="0" xfId="1" applyFont="1" applyAlignment="1" applyProtection="1">
      <alignment horizontal="center" vertical="center"/>
    </xf>
    <xf numFmtId="16" fontId="0" fillId="0" borderId="0" xfId="0" applyNumberFormat="1"/>
    <xf numFmtId="14" fontId="2" fillId="0" borderId="0" xfId="0" applyNumberFormat="1" applyFont="1" applyProtection="1"/>
    <xf numFmtId="166" fontId="2" fillId="2" borderId="0" xfId="0" applyNumberFormat="1" applyFont="1" applyFill="1" applyBorder="1" applyProtection="1"/>
    <xf numFmtId="14" fontId="1" fillId="0" borderId="0" xfId="4" applyNumberFormat="1"/>
    <xf numFmtId="38" fontId="2" fillId="0" borderId="8" xfId="0" applyNumberFormat="1" applyFont="1" applyBorder="1" applyAlignment="1" applyProtection="1">
      <alignment horizontal="center"/>
    </xf>
    <xf numFmtId="40" fontId="2" fillId="0" borderId="8" xfId="0" applyNumberFormat="1" applyFont="1" applyBorder="1" applyAlignment="1" applyProtection="1">
      <alignment horizontal="center"/>
    </xf>
    <xf numFmtId="170" fontId="2" fillId="0" borderId="0" xfId="0" applyNumberFormat="1" applyFont="1" applyBorder="1" applyAlignment="1" applyProtection="1">
      <alignment horizontal="center" vertical="center"/>
    </xf>
    <xf numFmtId="15" fontId="2" fillId="0" borderId="0" xfId="0" applyNumberFormat="1" applyFont="1" applyFill="1" applyBorder="1" applyAlignment="1" applyProtection="1">
      <alignment horizontal="center"/>
    </xf>
    <xf numFmtId="10" fontId="2" fillId="3" borderId="0" xfId="3" applyNumberFormat="1" applyFont="1" applyFill="1" applyBorder="1" applyAlignment="1" applyProtection="1">
      <alignment horizontal="center"/>
    </xf>
    <xf numFmtId="15" fontId="2" fillId="3" borderId="3" xfId="0" applyNumberFormat="1" applyFont="1" applyFill="1" applyBorder="1" applyAlignment="1" applyProtection="1">
      <alignment horizontal="center"/>
    </xf>
    <xf numFmtId="38" fontId="2" fillId="3" borderId="0" xfId="0" applyNumberFormat="1" applyFont="1" applyFill="1" applyBorder="1" applyAlignment="1" applyProtection="1">
      <alignment horizontal="center"/>
    </xf>
    <xf numFmtId="167" fontId="2" fillId="3" borderId="0" xfId="1" applyNumberFormat="1" applyFont="1" applyFill="1" applyBorder="1" applyAlignment="1" applyProtection="1">
      <alignment horizontal="center"/>
    </xf>
    <xf numFmtId="40" fontId="2" fillId="3" borderId="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38" fontId="2" fillId="3" borderId="12" xfId="0" applyNumberFormat="1" applyFont="1" applyFill="1" applyBorder="1" applyAlignment="1" applyProtection="1">
      <alignment horizontal="center"/>
    </xf>
    <xf numFmtId="38" fontId="2" fillId="3" borderId="8" xfId="0" applyNumberFormat="1" applyFont="1" applyFill="1" applyBorder="1" applyAlignment="1" applyProtection="1">
      <alignment horizontal="center"/>
    </xf>
    <xf numFmtId="10" fontId="2" fillId="3" borderId="8" xfId="3" applyNumberFormat="1" applyFont="1" applyFill="1" applyBorder="1" applyAlignment="1" applyProtection="1">
      <alignment horizontal="center"/>
    </xf>
    <xf numFmtId="165" fontId="3" fillId="2" borderId="8" xfId="2" applyNumberFormat="1" applyFont="1" applyFill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40" fontId="8" fillId="0" borderId="8" xfId="0" applyNumberFormat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15" fontId="2" fillId="3" borderId="5" xfId="0" applyNumberFormat="1" applyFont="1" applyFill="1" applyBorder="1" applyAlignment="1" applyProtection="1">
      <alignment horizontal="center"/>
    </xf>
    <xf numFmtId="167" fontId="2" fillId="3" borderId="8" xfId="1" applyNumberFormat="1" applyFont="1" applyFill="1" applyBorder="1" applyAlignment="1" applyProtection="1">
      <alignment horizontal="center"/>
    </xf>
    <xf numFmtId="40" fontId="2" fillId="3" borderId="8" xfId="0" applyNumberFormat="1" applyFont="1" applyFill="1" applyBorder="1" applyAlignment="1" applyProtection="1">
      <alignment horizontal="center"/>
    </xf>
    <xf numFmtId="38" fontId="2" fillId="3" borderId="6" xfId="0" applyNumberFormat="1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15" fontId="2" fillId="3" borderId="1" xfId="0" applyNumberFormat="1" applyFont="1" applyFill="1" applyBorder="1" applyAlignment="1" applyProtection="1">
      <alignment horizontal="center"/>
    </xf>
    <xf numFmtId="38" fontId="2" fillId="3" borderId="2" xfId="0" applyNumberFormat="1" applyFont="1" applyFill="1" applyBorder="1" applyAlignment="1" applyProtection="1">
      <alignment horizontal="center" vertical="center"/>
    </xf>
    <xf numFmtId="10" fontId="7" fillId="3" borderId="2" xfId="3" applyNumberFormat="1" applyFont="1" applyFill="1" applyBorder="1" applyAlignment="1" applyProtection="1">
      <alignment horizontal="center"/>
    </xf>
    <xf numFmtId="40" fontId="2" fillId="3" borderId="2" xfId="0" applyNumberFormat="1" applyFont="1" applyFill="1" applyBorder="1" applyAlignment="1" applyProtection="1">
      <alignment horizontal="center" vertical="center"/>
    </xf>
    <xf numFmtId="38" fontId="2" fillId="3" borderId="14" xfId="0" applyNumberFormat="1" applyFont="1" applyFill="1" applyBorder="1" applyAlignment="1" applyProtection="1">
      <alignment horizontal="center" vertical="center"/>
    </xf>
    <xf numFmtId="4" fontId="10" fillId="0" borderId="0" xfId="2" applyNumberFormat="1" applyFont="1" applyFill="1" applyBorder="1" applyAlignment="1" applyProtection="1">
      <alignment horizontal="center"/>
    </xf>
    <xf numFmtId="4" fontId="10" fillId="0" borderId="3" xfId="2" applyNumberFormat="1" applyFont="1" applyFill="1" applyBorder="1" applyAlignment="1" applyProtection="1">
      <alignment horizontal="center"/>
    </xf>
    <xf numFmtId="165" fontId="3" fillId="2" borderId="9" xfId="2" applyNumberFormat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right"/>
    </xf>
    <xf numFmtId="0" fontId="3" fillId="3" borderId="3" xfId="0" applyFont="1" applyFill="1" applyBorder="1" applyAlignment="1" applyProtection="1">
      <alignment horizontal="right"/>
    </xf>
    <xf numFmtId="0" fontId="3" fillId="3" borderId="5" xfId="0" applyFont="1" applyFill="1" applyBorder="1" applyAlignment="1" applyProtection="1">
      <alignment horizontal="right"/>
    </xf>
    <xf numFmtId="0" fontId="3" fillId="3" borderId="10" xfId="0" applyFont="1" applyFill="1" applyBorder="1" applyAlignment="1" applyProtection="1">
      <alignment horizontal="center"/>
    </xf>
    <xf numFmtId="165" fontId="3" fillId="3" borderId="11" xfId="2" applyNumberFormat="1" applyFont="1" applyFill="1" applyBorder="1" applyAlignment="1" applyProtection="1">
      <alignment horizontal="center"/>
    </xf>
    <xf numFmtId="0" fontId="3" fillId="3" borderId="11" xfId="0" applyFont="1" applyFill="1" applyBorder="1" applyAlignment="1" applyProtection="1">
      <alignment horizontal="center"/>
    </xf>
    <xf numFmtId="15" fontId="2" fillId="3" borderId="4" xfId="0" applyNumberFormat="1" applyFont="1" applyFill="1" applyBorder="1" applyAlignment="1" applyProtection="1">
      <alignment horizontal="center"/>
    </xf>
    <xf numFmtId="15" fontId="3" fillId="3" borderId="10" xfId="0" applyNumberFormat="1" applyFont="1" applyFill="1" applyBorder="1" applyAlignment="1" applyProtection="1">
      <alignment horizontal="center"/>
    </xf>
    <xf numFmtId="4" fontId="3" fillId="3" borderId="11" xfId="2" applyNumberFormat="1" applyFont="1" applyFill="1" applyBorder="1" applyAlignment="1" applyProtection="1">
      <alignment horizontal="center"/>
    </xf>
    <xf numFmtId="4" fontId="3" fillId="3" borderId="11" xfId="0" applyNumberFormat="1" applyFont="1" applyFill="1" applyBorder="1" applyAlignment="1" applyProtection="1">
      <alignment horizontal="center"/>
    </xf>
    <xf numFmtId="166" fontId="3" fillId="4" borderId="12" xfId="3" applyNumberFormat="1" applyFont="1" applyFill="1" applyBorder="1" applyAlignment="1" applyProtection="1">
      <alignment horizontal="center"/>
    </xf>
    <xf numFmtId="172" fontId="2" fillId="2" borderId="0" xfId="0" applyNumberFormat="1" applyFont="1" applyFill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right"/>
    </xf>
    <xf numFmtId="0" fontId="3" fillId="3" borderId="3" xfId="0" applyFont="1" applyFill="1" applyBorder="1" applyAlignment="1" applyProtection="1">
      <alignment horizontal="right"/>
    </xf>
    <xf numFmtId="0" fontId="3" fillId="3" borderId="5" xfId="0" applyFont="1" applyFill="1" applyBorder="1" applyAlignment="1" applyProtection="1">
      <alignment horizontal="right"/>
    </xf>
    <xf numFmtId="166" fontId="3" fillId="4" borderId="7" xfId="3" applyNumberFormat="1" applyFont="1" applyFill="1" applyBorder="1" applyAlignment="1" applyProtection="1">
      <alignment horizontal="center"/>
    </xf>
    <xf numFmtId="165" fontId="3" fillId="3" borderId="10" xfId="2" applyNumberFormat="1" applyFont="1" applyFill="1" applyBorder="1" applyAlignment="1" applyProtection="1">
      <alignment horizontal="center"/>
    </xf>
    <xf numFmtId="4" fontId="3" fillId="3" borderId="10" xfId="2" applyNumberFormat="1" applyFont="1" applyFill="1" applyBorder="1" applyAlignment="1" applyProtection="1">
      <alignment horizontal="center"/>
    </xf>
    <xf numFmtId="0" fontId="11" fillId="3" borderId="13" xfId="0" applyFont="1" applyFill="1" applyBorder="1" applyAlignment="1" applyProtection="1">
      <alignment horizontal="center"/>
    </xf>
    <xf numFmtId="0" fontId="11" fillId="3" borderId="9" xfId="0" applyFont="1" applyFill="1" applyBorder="1" applyAlignment="1" applyProtection="1">
      <alignment horizontal="center"/>
    </xf>
    <xf numFmtId="0" fontId="12" fillId="3" borderId="9" xfId="0" applyFont="1" applyFill="1" applyBorder="1" applyAlignment="1" applyProtection="1"/>
    <xf numFmtId="0" fontId="12" fillId="3" borderId="11" xfId="0" applyFont="1" applyFill="1" applyBorder="1" applyAlignment="1" applyProtection="1"/>
    <xf numFmtId="165" fontId="3" fillId="3" borderId="2" xfId="2" applyNumberFormat="1" applyFont="1" applyFill="1" applyBorder="1" applyAlignment="1" applyProtection="1">
      <alignment horizontal="center"/>
      <protection locked="0"/>
    </xf>
    <xf numFmtId="165" fontId="3" fillId="3" borderId="14" xfId="2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right"/>
    </xf>
    <xf numFmtId="0" fontId="3" fillId="3" borderId="2" xfId="0" applyFont="1" applyFill="1" applyBorder="1" applyAlignment="1" applyProtection="1">
      <alignment horizontal="right"/>
    </xf>
    <xf numFmtId="10" fontId="3" fillId="3" borderId="2" xfId="0" applyNumberFormat="1" applyFont="1" applyFill="1" applyBorder="1" applyAlignment="1" applyProtection="1">
      <alignment horizontal="center"/>
    </xf>
    <xf numFmtId="10" fontId="3" fillId="3" borderId="14" xfId="0" applyNumberFormat="1" applyFont="1" applyFill="1" applyBorder="1" applyAlignment="1" applyProtection="1">
      <alignment horizontal="center"/>
    </xf>
    <xf numFmtId="10" fontId="3" fillId="3" borderId="0" xfId="0" applyNumberFormat="1" applyFont="1" applyFill="1" applyBorder="1" applyAlignment="1" applyProtection="1">
      <alignment horizontal="center"/>
    </xf>
    <xf numFmtId="10" fontId="3" fillId="3" borderId="12" xfId="0" applyNumberFormat="1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right"/>
    </xf>
    <xf numFmtId="2" fontId="3" fillId="3" borderId="0" xfId="0" applyNumberFormat="1" applyFont="1" applyFill="1" applyBorder="1" applyAlignment="1" applyProtection="1">
      <alignment horizontal="center"/>
    </xf>
    <xf numFmtId="2" fontId="3" fillId="3" borderId="12" xfId="0" applyNumberFormat="1" applyFont="1" applyFill="1" applyBorder="1" applyAlignment="1" applyProtection="1">
      <alignment horizontal="center"/>
    </xf>
    <xf numFmtId="165" fontId="3" fillId="3" borderId="0" xfId="2" applyNumberFormat="1" applyFont="1" applyFill="1" applyBorder="1" applyAlignment="1" applyProtection="1">
      <alignment horizontal="center"/>
    </xf>
    <xf numFmtId="165" fontId="3" fillId="3" borderId="12" xfId="2" applyNumberFormat="1" applyFont="1" applyFill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0" fontId="3" fillId="3" borderId="12" xfId="0" applyNumberFormat="1" applyFont="1" applyFill="1" applyBorder="1" applyAlignment="1" applyProtection="1">
      <alignment horizontal="center"/>
    </xf>
    <xf numFmtId="165" fontId="3" fillId="3" borderId="8" xfId="2" applyNumberFormat="1" applyFont="1" applyFill="1" applyBorder="1" applyAlignment="1" applyProtection="1">
      <alignment horizontal="center"/>
      <protection locked="0"/>
    </xf>
    <xf numFmtId="165" fontId="3" fillId="3" borderId="6" xfId="2" applyNumberFormat="1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right"/>
    </xf>
    <xf numFmtId="0" fontId="3" fillId="3" borderId="8" xfId="0" applyFont="1" applyFill="1" applyBorder="1" applyAlignment="1" applyProtection="1">
      <alignment horizontal="right"/>
    </xf>
    <xf numFmtId="0" fontId="3" fillId="3" borderId="8" xfId="0" applyFont="1" applyFill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center"/>
    </xf>
    <xf numFmtId="10" fontId="4" fillId="4" borderId="6" xfId="3" applyNumberFormat="1" applyFont="1" applyFill="1" applyBorder="1" applyAlignment="1" applyProtection="1">
      <alignment horizontal="center"/>
      <protection locked="0"/>
    </xf>
    <xf numFmtId="10" fontId="4" fillId="4" borderId="7" xfId="3" applyNumberFormat="1" applyFont="1" applyFill="1" applyBorder="1" applyAlignment="1" applyProtection="1">
      <alignment horizontal="center"/>
      <protection locked="0"/>
    </xf>
    <xf numFmtId="171" fontId="3" fillId="3" borderId="0" xfId="2" applyNumberFormat="1" applyFont="1" applyFill="1" applyBorder="1" applyAlignment="1" applyProtection="1">
      <alignment horizontal="center"/>
      <protection locked="0"/>
    </xf>
    <xf numFmtId="171" fontId="3" fillId="3" borderId="12" xfId="2" applyNumberFormat="1" applyFont="1" applyFill="1" applyBorder="1" applyAlignment="1" applyProtection="1">
      <alignment horizontal="center"/>
      <protection locked="0"/>
    </xf>
    <xf numFmtId="169" fontId="3" fillId="4" borderId="0" xfId="0" applyNumberFormat="1" applyFont="1" applyFill="1" applyBorder="1" applyAlignment="1" applyProtection="1">
      <alignment horizontal="center"/>
      <protection locked="0"/>
    </xf>
    <xf numFmtId="169" fontId="3" fillId="4" borderId="12" xfId="0" applyNumberFormat="1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165" fontId="3" fillId="3" borderId="1" xfId="2" applyNumberFormat="1" applyFont="1" applyFill="1" applyBorder="1" applyAlignment="1" applyProtection="1">
      <alignment horizontal="center" vertical="center" wrapText="1"/>
    </xf>
    <xf numFmtId="165" fontId="3" fillId="3" borderId="5" xfId="2" applyNumberFormat="1" applyFont="1" applyFill="1" applyBorder="1" applyAlignment="1" applyProtection="1">
      <alignment horizontal="center" vertical="center" wrapText="1"/>
    </xf>
    <xf numFmtId="165" fontId="3" fillId="3" borderId="2" xfId="2" applyNumberFormat="1" applyFont="1" applyFill="1" applyBorder="1" applyAlignment="1" applyProtection="1">
      <alignment horizontal="center" vertical="center" wrapText="1"/>
    </xf>
    <xf numFmtId="165" fontId="3" fillId="3" borderId="8" xfId="2" applyNumberFormat="1" applyFont="1" applyFill="1" applyBorder="1" applyAlignment="1" applyProtection="1">
      <alignment horizontal="center" vertical="center" wrapText="1"/>
    </xf>
    <xf numFmtId="10" fontId="3" fillId="4" borderId="6" xfId="3" applyNumberFormat="1" applyFont="1" applyFill="1" applyBorder="1" applyAlignment="1" applyProtection="1">
      <alignment horizontal="center"/>
      <protection locked="0"/>
    </xf>
  </cellXfs>
  <cellStyles count="5">
    <cellStyle name="Millares" xfId="1" builtinId="3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FFFF99"/>
      <color rgb="FFFFFFCC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9527</xdr:colOff>
      <xdr:row>41</xdr:row>
      <xdr:rowOff>38100</xdr:rowOff>
    </xdr:from>
    <xdr:to>
      <xdr:col>14</xdr:col>
      <xdr:colOff>28576</xdr:colOff>
      <xdr:row>46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71527" y="6448425"/>
          <a:ext cx="76104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4</xdr:col>
      <xdr:colOff>1724025</xdr:colOff>
      <xdr:row>2</xdr:row>
      <xdr:rowOff>47626</xdr:rowOff>
    </xdr:from>
    <xdr:to>
      <xdr:col>6</xdr:col>
      <xdr:colOff>106576</xdr:colOff>
      <xdr:row>5</xdr:row>
      <xdr:rowOff>65580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762000" y="33337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14</xdr:col>
      <xdr:colOff>114300</xdr:colOff>
      <xdr:row>2</xdr:row>
      <xdr:rowOff>57150</xdr:rowOff>
    </xdr:from>
    <xdr:to>
      <xdr:col>15</xdr:col>
      <xdr:colOff>590551</xdr:colOff>
      <xdr:row>6</xdr:row>
      <xdr:rowOff>38100</xdr:rowOff>
    </xdr:to>
    <xdr:pic>
      <xdr:nvPicPr>
        <xdr:cNvPr id="6" name="Imagen 5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828" t="20997" r="39841" b="21011"/>
        <a:stretch/>
      </xdr:blipFill>
      <xdr:spPr>
        <a:xfrm>
          <a:off x="7943850" y="342900"/>
          <a:ext cx="1219201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9527</xdr:colOff>
      <xdr:row>41</xdr:row>
      <xdr:rowOff>38100</xdr:rowOff>
    </xdr:from>
    <xdr:to>
      <xdr:col>14</xdr:col>
      <xdr:colOff>28576</xdr:colOff>
      <xdr:row>46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581652" y="6448425"/>
          <a:ext cx="76104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4</xdr:col>
      <xdr:colOff>1724025</xdr:colOff>
      <xdr:row>2</xdr:row>
      <xdr:rowOff>47626</xdr:rowOff>
    </xdr:from>
    <xdr:to>
      <xdr:col>6</xdr:col>
      <xdr:colOff>106576</xdr:colOff>
      <xdr:row>5</xdr:row>
      <xdr:rowOff>65580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5553075" y="33337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14</xdr:col>
      <xdr:colOff>180974</xdr:colOff>
      <xdr:row>2</xdr:row>
      <xdr:rowOff>38100</xdr:rowOff>
    </xdr:from>
    <xdr:to>
      <xdr:col>15</xdr:col>
      <xdr:colOff>657225</xdr:colOff>
      <xdr:row>6</xdr:row>
      <xdr:rowOff>19050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828" t="20997" r="39841" b="21011"/>
        <a:stretch/>
      </xdr:blipFill>
      <xdr:spPr>
        <a:xfrm>
          <a:off x="8020049" y="323850"/>
          <a:ext cx="1219201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L277"/>
  <sheetViews>
    <sheetView showGridLines="0" zoomScaleNormal="100" zoomScaleSheetLayoutView="130" workbookViewId="0">
      <selection activeCell="O19" sqref="O19"/>
    </sheetView>
  </sheetViews>
  <sheetFormatPr baseColWidth="10" defaultColWidth="11.42578125" defaultRowHeight="11.25" x14ac:dyDescent="0.2"/>
  <cols>
    <col min="1" max="1" width="3.5703125" style="1" customWidth="1"/>
    <col min="2" max="3" width="18.85546875" style="1" hidden="1" customWidth="1"/>
    <col min="4" max="4" width="8.28515625" style="1" hidden="1" customWidth="1"/>
    <col min="5" max="5" width="26.140625" style="1" hidden="1" customWidth="1"/>
    <col min="6" max="6" width="18.85546875" style="1" customWidth="1"/>
    <col min="7" max="7" width="10.7109375" style="1" customWidth="1"/>
    <col min="8" max="8" width="10.5703125" style="1" bestFit="1" customWidth="1"/>
    <col min="9" max="9" width="11.5703125" style="1" customWidth="1"/>
    <col min="10" max="10" width="13.5703125" style="1" customWidth="1"/>
    <col min="11" max="11" width="12.85546875" style="1" customWidth="1"/>
    <col min="12" max="12" width="12.42578125" style="1" customWidth="1"/>
    <col min="13" max="13" width="11.5703125" style="1" customWidth="1"/>
    <col min="14" max="14" width="11.7109375" style="1" customWidth="1"/>
    <col min="15" max="15" width="11.140625" style="1" customWidth="1"/>
    <col min="16" max="16" width="11.28515625" style="1" customWidth="1"/>
    <col min="17" max="17" width="15.28515625" style="3" hidden="1" customWidth="1"/>
    <col min="18" max="18" width="13.28515625" style="3" hidden="1" customWidth="1"/>
    <col min="19" max="20" width="10.140625" style="4" hidden="1" customWidth="1"/>
    <col min="21" max="21" width="15.85546875" style="4" hidden="1" customWidth="1"/>
    <col min="22" max="22" width="12.28515625" style="1" customWidth="1"/>
    <col min="23" max="23" width="11.42578125" style="1" customWidth="1"/>
    <col min="24" max="25" width="11.7109375" style="1" bestFit="1" customWidth="1"/>
    <col min="26" max="16384" width="11.42578125" style="1"/>
  </cols>
  <sheetData>
    <row r="1" spans="3:142" x14ac:dyDescent="0.2">
      <c r="P1" s="27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</row>
    <row r="2" spans="3:142" x14ac:dyDescent="0.2"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</row>
    <row r="3" spans="3:142" x14ac:dyDescent="0.2"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</row>
    <row r="4" spans="3:142" x14ac:dyDescent="0.2"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</row>
    <row r="5" spans="3:142" x14ac:dyDescent="0.2">
      <c r="I5" s="2"/>
      <c r="J5" s="2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</row>
    <row r="6" spans="3:142" x14ac:dyDescent="0.2"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</row>
    <row r="7" spans="3:142" x14ac:dyDescent="0.2"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</row>
    <row r="8" spans="3:142" ht="15.75" x14ac:dyDescent="0.25">
      <c r="F8" s="86" t="s">
        <v>45</v>
      </c>
      <c r="G8" s="87"/>
      <c r="H8" s="87"/>
      <c r="I8" s="87"/>
      <c r="J8" s="87"/>
      <c r="K8" s="87"/>
      <c r="L8" s="87"/>
      <c r="M8" s="87"/>
      <c r="N8" s="87"/>
      <c r="O8" s="88"/>
      <c r="P8" s="89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</row>
    <row r="9" spans="3:142" x14ac:dyDescent="0.2">
      <c r="L9" s="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</row>
    <row r="10" spans="3:142" ht="12.75" customHeight="1" x14ac:dyDescent="0.2">
      <c r="F10" s="68" t="s">
        <v>0</v>
      </c>
      <c r="G10" s="90">
        <v>44755</v>
      </c>
      <c r="H10" s="91"/>
      <c r="I10" s="92" t="s">
        <v>1</v>
      </c>
      <c r="J10" s="93"/>
      <c r="K10" s="94">
        <f>XIRR(N30:N38,D30:D38)</f>
        <v>0.61689425110816964</v>
      </c>
      <c r="L10" s="95"/>
      <c r="M10" s="92" t="s">
        <v>29</v>
      </c>
      <c r="N10" s="93"/>
      <c r="O10" s="94" t="s">
        <v>41</v>
      </c>
      <c r="P10" s="95"/>
      <c r="Q10" s="3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</row>
    <row r="11" spans="3:142" ht="12.75" customHeight="1" x14ac:dyDescent="0.2">
      <c r="F11" s="69" t="s">
        <v>3</v>
      </c>
      <c r="G11" s="102">
        <f>+F38</f>
        <v>45486</v>
      </c>
      <c r="H11" s="103"/>
      <c r="I11" s="98" t="s">
        <v>19</v>
      </c>
      <c r="J11" s="99"/>
      <c r="K11" s="96">
        <f>+NOMINAL(K10,4)</f>
        <v>0.51055928671313744</v>
      </c>
      <c r="L11" s="97"/>
      <c r="M11" s="98" t="s">
        <v>32</v>
      </c>
      <c r="N11" s="99"/>
      <c r="O11" s="104" t="s">
        <v>38</v>
      </c>
      <c r="P11" s="10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</row>
    <row r="12" spans="3:142" ht="12.75" customHeight="1" x14ac:dyDescent="0.2">
      <c r="C12" s="34"/>
      <c r="F12" s="69" t="s">
        <v>30</v>
      </c>
      <c r="G12" s="96" t="s">
        <v>24</v>
      </c>
      <c r="H12" s="97"/>
      <c r="I12" s="98" t="s">
        <v>31</v>
      </c>
      <c r="J12" s="99"/>
      <c r="K12" s="100">
        <f>+(U40/T40)*12</f>
        <v>14.031383862551948</v>
      </c>
      <c r="L12" s="101"/>
      <c r="M12" s="98" t="s">
        <v>43</v>
      </c>
      <c r="N12" s="99"/>
      <c r="O12" s="96">
        <v>1</v>
      </c>
      <c r="P12" s="97"/>
      <c r="R12" s="29"/>
      <c r="T12" s="28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</row>
    <row r="13" spans="3:142" ht="12.75" customHeight="1" x14ac:dyDescent="0.2">
      <c r="F13" s="69"/>
      <c r="G13" s="114"/>
      <c r="H13" s="115"/>
      <c r="I13" s="98" t="s">
        <v>27</v>
      </c>
      <c r="J13" s="99"/>
      <c r="K13" s="100" t="s">
        <v>36</v>
      </c>
      <c r="L13" s="101"/>
      <c r="M13" s="98" t="s">
        <v>35</v>
      </c>
      <c r="N13" s="99"/>
      <c r="O13" s="116">
        <v>50000000</v>
      </c>
      <c r="P13" s="117"/>
      <c r="R13" s="29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</row>
    <row r="14" spans="3:142" ht="12.75" customHeight="1" x14ac:dyDescent="0.2">
      <c r="F14" s="70" t="s">
        <v>4</v>
      </c>
      <c r="G14" s="106">
        <f>+$G$10</f>
        <v>44755</v>
      </c>
      <c r="H14" s="107"/>
      <c r="I14" s="108" t="s">
        <v>28</v>
      </c>
      <c r="J14" s="109"/>
      <c r="K14" s="110">
        <v>24</v>
      </c>
      <c r="L14" s="111"/>
      <c r="M14" s="108" t="s">
        <v>39</v>
      </c>
      <c r="N14" s="109"/>
      <c r="O14" s="112">
        <v>0</v>
      </c>
      <c r="P14" s="113"/>
      <c r="R14" s="29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</row>
    <row r="15" spans="3:142" x14ac:dyDescent="0.2">
      <c r="G15" s="24"/>
      <c r="H15" s="6"/>
      <c r="I15" s="6"/>
      <c r="L15" s="7"/>
      <c r="M15" s="8"/>
      <c r="R15" s="29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</row>
    <row r="16" spans="3:142" x14ac:dyDescent="0.2">
      <c r="I16" s="71" t="s">
        <v>11</v>
      </c>
      <c r="J16" s="72" t="s">
        <v>17</v>
      </c>
      <c r="K16" s="84" t="s">
        <v>12</v>
      </c>
      <c r="L16" s="73" t="s">
        <v>13</v>
      </c>
      <c r="M16" s="8"/>
      <c r="R16" s="29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</row>
    <row r="17" spans="2:142" ht="12.75" customHeight="1" x14ac:dyDescent="0.2">
      <c r="I17" s="74">
        <f>+F31</f>
        <v>44847</v>
      </c>
      <c r="J17" s="65">
        <f>+$O$13*K31/100</f>
        <v>0</v>
      </c>
      <c r="K17" s="64">
        <f>+$O$13*J31/100</f>
        <v>6435273.9726027409</v>
      </c>
      <c r="L17" s="21">
        <f>SUM(J17:K17)</f>
        <v>6435273.9726027409</v>
      </c>
      <c r="M17" s="8"/>
      <c r="O17" s="31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</row>
    <row r="18" spans="2:142" ht="12.75" customHeight="1" x14ac:dyDescent="0.2">
      <c r="I18" s="74">
        <f t="shared" ref="I18:I23" si="0">+F32</f>
        <v>44939</v>
      </c>
      <c r="J18" s="65">
        <f t="shared" ref="J18:J24" si="1">+$O$13*K32/100</f>
        <v>0</v>
      </c>
      <c r="K18" s="64">
        <f t="shared" ref="K18:K24" si="2">+$O$13*J32/100</f>
        <v>6435273.9726027409</v>
      </c>
      <c r="L18" s="21">
        <f t="shared" ref="L18:L24" si="3">SUM(J18:K18)</f>
        <v>6435273.9726027409</v>
      </c>
      <c r="M18" s="8"/>
      <c r="O18" s="31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</row>
    <row r="19" spans="2:142" ht="12.75" customHeight="1" x14ac:dyDescent="0.2">
      <c r="I19" s="74">
        <f t="shared" si="0"/>
        <v>45029</v>
      </c>
      <c r="J19" s="65">
        <f t="shared" si="1"/>
        <v>0</v>
      </c>
      <c r="K19" s="64">
        <f t="shared" si="2"/>
        <v>6295376.7123287665</v>
      </c>
      <c r="L19" s="21">
        <f t="shared" si="3"/>
        <v>6295376.7123287665</v>
      </c>
      <c r="M19" s="8"/>
      <c r="O19" s="31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</row>
    <row r="20" spans="2:142" ht="12.75" customHeight="1" x14ac:dyDescent="0.2">
      <c r="I20" s="74">
        <f t="shared" si="0"/>
        <v>45120</v>
      </c>
      <c r="J20" s="65">
        <f t="shared" si="1"/>
        <v>10000000</v>
      </c>
      <c r="K20" s="64">
        <f t="shared" si="2"/>
        <v>6365325.3424657537</v>
      </c>
      <c r="L20" s="21">
        <f t="shared" si="3"/>
        <v>16365325.342465755</v>
      </c>
      <c r="M20" s="8"/>
      <c r="O20" s="31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</row>
    <row r="21" spans="2:142" ht="12.75" customHeight="1" x14ac:dyDescent="0.2">
      <c r="I21" s="74">
        <f t="shared" si="0"/>
        <v>45212</v>
      </c>
      <c r="J21" s="65">
        <f t="shared" si="1"/>
        <v>0</v>
      </c>
      <c r="K21" s="64">
        <f t="shared" si="2"/>
        <v>5148219.1780821923</v>
      </c>
      <c r="L21" s="21">
        <f t="shared" si="3"/>
        <v>5148219.1780821923</v>
      </c>
      <c r="M21" s="8"/>
      <c r="O21" s="31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</row>
    <row r="22" spans="2:142" ht="12.75" customHeight="1" x14ac:dyDescent="0.2">
      <c r="I22" s="74">
        <f t="shared" si="0"/>
        <v>45304</v>
      </c>
      <c r="J22" s="65">
        <f t="shared" si="1"/>
        <v>20000000</v>
      </c>
      <c r="K22" s="64">
        <f t="shared" si="2"/>
        <v>5148219.1780821923</v>
      </c>
      <c r="L22" s="21">
        <f t="shared" si="3"/>
        <v>25148219.17808219</v>
      </c>
      <c r="M22" s="8"/>
      <c r="O22" s="31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</row>
    <row r="23" spans="2:142" ht="12.75" customHeight="1" x14ac:dyDescent="0.2">
      <c r="I23" s="74">
        <f t="shared" si="0"/>
        <v>45395</v>
      </c>
      <c r="J23" s="65">
        <f t="shared" si="1"/>
        <v>0</v>
      </c>
      <c r="K23" s="64">
        <f t="shared" si="2"/>
        <v>2546130.1369863017</v>
      </c>
      <c r="L23" s="21">
        <f t="shared" si="3"/>
        <v>2546130.1369863017</v>
      </c>
      <c r="M23" s="8"/>
      <c r="O23" s="31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</row>
    <row r="24" spans="2:142" ht="12.75" customHeight="1" x14ac:dyDescent="0.2">
      <c r="I24" s="74">
        <f>+F38</f>
        <v>45486</v>
      </c>
      <c r="J24" s="65">
        <f t="shared" si="1"/>
        <v>20000000</v>
      </c>
      <c r="K24" s="64">
        <f t="shared" si="2"/>
        <v>2546130.1369863017</v>
      </c>
      <c r="L24" s="21">
        <f t="shared" si="3"/>
        <v>22546130.1369863</v>
      </c>
      <c r="M24" s="8"/>
      <c r="O24" s="31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</row>
    <row r="25" spans="2:142" ht="12.75" customHeight="1" x14ac:dyDescent="0.2">
      <c r="I25" s="75" t="s">
        <v>13</v>
      </c>
      <c r="J25" s="76">
        <f>SUM(J17:J24)</f>
        <v>50000000</v>
      </c>
      <c r="K25" s="85">
        <f>SUM(K17:K24)</f>
        <v>40919948.630136989</v>
      </c>
      <c r="L25" s="77">
        <f>SUM(J25:K25)</f>
        <v>90919948.630136997</v>
      </c>
      <c r="M25" s="8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</row>
    <row r="26" spans="2:142" x14ac:dyDescent="0.2">
      <c r="G26" s="46"/>
      <c r="H26" s="6"/>
      <c r="I26" s="6"/>
      <c r="L26" s="7"/>
      <c r="M26" s="8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</row>
    <row r="27" spans="2:142" ht="14.25" customHeight="1" x14ac:dyDescent="0.2">
      <c r="F27" s="124" t="s">
        <v>18</v>
      </c>
      <c r="G27" s="126" t="s">
        <v>34</v>
      </c>
      <c r="H27" s="126" t="s">
        <v>14</v>
      </c>
      <c r="I27" s="126" t="s">
        <v>22</v>
      </c>
      <c r="J27" s="118" t="s">
        <v>21</v>
      </c>
      <c r="K27" s="118" t="s">
        <v>5</v>
      </c>
      <c r="L27" s="118" t="s">
        <v>15</v>
      </c>
      <c r="M27" s="120" t="s">
        <v>6</v>
      </c>
      <c r="N27" s="122" t="s">
        <v>16</v>
      </c>
      <c r="O27" s="122" t="s">
        <v>37</v>
      </c>
      <c r="Q27" s="9" t="s">
        <v>20</v>
      </c>
      <c r="R27" s="9" t="s">
        <v>7</v>
      </c>
      <c r="S27" s="9" t="s">
        <v>8</v>
      </c>
      <c r="T27" s="9" t="s">
        <v>9</v>
      </c>
      <c r="U27" s="9" t="s">
        <v>10</v>
      </c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</row>
    <row r="28" spans="2:142" x14ac:dyDescent="0.2">
      <c r="F28" s="125"/>
      <c r="G28" s="127"/>
      <c r="H28" s="127"/>
      <c r="I28" s="127"/>
      <c r="J28" s="119"/>
      <c r="K28" s="119"/>
      <c r="L28" s="119"/>
      <c r="M28" s="121"/>
      <c r="N28" s="123"/>
      <c r="O28" s="123"/>
      <c r="Q28" s="10"/>
      <c r="R28" s="11">
        <f>+K10</f>
        <v>0.61689425110816964</v>
      </c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</row>
    <row r="29" spans="2:142" x14ac:dyDescent="0.2">
      <c r="B29" s="1" t="s">
        <v>23</v>
      </c>
      <c r="F29" s="66"/>
      <c r="G29" s="50"/>
      <c r="H29" s="50"/>
      <c r="I29" s="20">
        <f>+I30</f>
        <v>0</v>
      </c>
      <c r="J29" s="51"/>
      <c r="K29" s="51"/>
      <c r="L29" s="52">
        <f>+L30</f>
        <v>100</v>
      </c>
      <c r="M29" s="53"/>
      <c r="N29" s="67"/>
      <c r="Q29" s="10"/>
      <c r="R29" s="11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</row>
    <row r="30" spans="2:142" s="12" customFormat="1" ht="12.75" customHeight="1" x14ac:dyDescent="0.2">
      <c r="B30" s="30">
        <f>+G10</f>
        <v>44755</v>
      </c>
      <c r="C30" s="32"/>
      <c r="D30" s="30">
        <f>+G14</f>
        <v>44755</v>
      </c>
      <c r="E30" s="39">
        <f>+G10</f>
        <v>44755</v>
      </c>
      <c r="F30" s="59">
        <f>+E30</f>
        <v>44755</v>
      </c>
      <c r="G30" s="60"/>
      <c r="H30" s="60"/>
      <c r="I30" s="61">
        <f t="shared" ref="I30" si="4">+$O$14</f>
        <v>0</v>
      </c>
      <c r="J30" s="60"/>
      <c r="K30" s="60"/>
      <c r="L30" s="62">
        <v>100</v>
      </c>
      <c r="M30" s="62">
        <f>-O12*100</f>
        <v>-100</v>
      </c>
      <c r="N30" s="63">
        <f>+O13*-1</f>
        <v>-50000000</v>
      </c>
      <c r="O30" s="63"/>
      <c r="P30" s="1"/>
      <c r="Q30" s="16">
        <f t="shared" ref="Q30:Q39" si="5">H30/365</f>
        <v>0</v>
      </c>
      <c r="R30" s="16">
        <f t="shared" ref="R30:R39" si="6">1/(1+$K$10)^(H30/365)</f>
        <v>1</v>
      </c>
      <c r="S30" s="17">
        <f t="shared" ref="S30:S38" si="7">+M30</f>
        <v>-100</v>
      </c>
      <c r="T30" s="17">
        <f t="shared" ref="T30:T38" si="8">+S30*R30</f>
        <v>-100</v>
      </c>
      <c r="U30" s="17">
        <f t="shared" ref="U30:U38" si="9">+T30*Q30</f>
        <v>0</v>
      </c>
      <c r="V30" s="1"/>
      <c r="W30" s="1"/>
      <c r="X30" s="1"/>
      <c r="Y30" s="1"/>
      <c r="Z30" s="1"/>
      <c r="AA30" s="1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</row>
    <row r="31" spans="2:142" s="12" customFormat="1" ht="12.75" customHeight="1" x14ac:dyDescent="0.2">
      <c r="B31" s="30">
        <v>44847</v>
      </c>
      <c r="C31" s="32">
        <f t="shared" ref="C31:C38" si="10">+B31-B30</f>
        <v>92</v>
      </c>
      <c r="D31" s="30">
        <f t="shared" ref="D31:D38" si="11">+F31</f>
        <v>44847</v>
      </c>
      <c r="E31" s="39">
        <f t="shared" ref="E31:E38" si="12">+E30+C31</f>
        <v>44847</v>
      </c>
      <c r="F31" s="42">
        <f t="shared" ref="F31:F38" si="13">+E31</f>
        <v>44847</v>
      </c>
      <c r="G31" s="43">
        <f t="shared" ref="G31:G38" si="14">+E31-E30</f>
        <v>92</v>
      </c>
      <c r="H31" s="43">
        <f t="shared" ref="H31:H38" si="15">+IF(F31-$G$14&lt;0,0,F31-$G$14)</f>
        <v>92</v>
      </c>
      <c r="I31" s="41">
        <f>+$O$14+O31</f>
        <v>0.510625</v>
      </c>
      <c r="J31" s="44">
        <f t="shared" ref="J31:J38" si="16">+I31/365*G31*L30</f>
        <v>12.87054794520548</v>
      </c>
      <c r="K31" s="45">
        <v>0</v>
      </c>
      <c r="L31" s="45">
        <f t="shared" ref="L31:L37" si="17">+L30-K31</f>
        <v>100</v>
      </c>
      <c r="M31" s="45">
        <f t="shared" ref="M31:M38" si="18">+IF(F31&gt;$G$14,J31+K31,0)</f>
        <v>12.87054794520548</v>
      </c>
      <c r="N31" s="47">
        <f t="shared" ref="N31:N38" si="19">+M31*$O$13/100</f>
        <v>6435273.9726027409</v>
      </c>
      <c r="O31" s="78">
        <v>0.510625</v>
      </c>
      <c r="P31" s="1"/>
      <c r="Q31" s="16">
        <f t="shared" si="5"/>
        <v>0.25205479452054796</v>
      </c>
      <c r="R31" s="16">
        <f t="shared" si="6"/>
        <v>0.88593283470187911</v>
      </c>
      <c r="S31" s="17">
        <f t="shared" si="7"/>
        <v>12.87054794520548</v>
      </c>
      <c r="T31" s="79">
        <f t="shared" si="8"/>
        <v>11.402441025262336</v>
      </c>
      <c r="U31" s="17">
        <f t="shared" si="9"/>
        <v>2.8740399296551642</v>
      </c>
      <c r="V31" s="1"/>
      <c r="W31" s="1"/>
      <c r="X31" s="1"/>
      <c r="Y31" s="1"/>
      <c r="Z31" s="1"/>
      <c r="AA31" s="1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</row>
    <row r="32" spans="2:142" s="12" customFormat="1" ht="12.75" customHeight="1" x14ac:dyDescent="0.2">
      <c r="B32" s="30">
        <v>44939</v>
      </c>
      <c r="C32" s="32">
        <f t="shared" si="10"/>
        <v>92</v>
      </c>
      <c r="D32" s="30">
        <f t="shared" si="11"/>
        <v>44939</v>
      </c>
      <c r="E32" s="39">
        <f t="shared" si="12"/>
        <v>44939</v>
      </c>
      <c r="F32" s="42">
        <f t="shared" si="13"/>
        <v>44939</v>
      </c>
      <c r="G32" s="43">
        <f t="shared" si="14"/>
        <v>92</v>
      </c>
      <c r="H32" s="43">
        <f t="shared" si="15"/>
        <v>184</v>
      </c>
      <c r="I32" s="41">
        <f t="shared" ref="I32:I38" si="20">+$O$14+O32</f>
        <v>0.510625</v>
      </c>
      <c r="J32" s="44">
        <f t="shared" si="16"/>
        <v>12.87054794520548</v>
      </c>
      <c r="K32" s="45">
        <v>0</v>
      </c>
      <c r="L32" s="45">
        <f t="shared" si="17"/>
        <v>100</v>
      </c>
      <c r="M32" s="45">
        <f t="shared" si="18"/>
        <v>12.87054794520548</v>
      </c>
      <c r="N32" s="47">
        <f t="shared" si="19"/>
        <v>6435273.9726027409</v>
      </c>
      <c r="O32" s="78">
        <f>+$O$31</f>
        <v>0.510625</v>
      </c>
      <c r="P32" s="1"/>
      <c r="Q32" s="16">
        <f t="shared" si="5"/>
        <v>0.50410958904109593</v>
      </c>
      <c r="R32" s="16">
        <f t="shared" si="6"/>
        <v>0.78487698760290703</v>
      </c>
      <c r="S32" s="17">
        <f t="shared" si="7"/>
        <v>12.87054794520548</v>
      </c>
      <c r="T32" s="79">
        <f t="shared" si="8"/>
        <v>10.101796900031662</v>
      </c>
      <c r="U32" s="17">
        <f t="shared" si="9"/>
        <v>5.0924126838515775</v>
      </c>
      <c r="V32" s="1"/>
      <c r="W32" s="1"/>
      <c r="X32" s="1"/>
      <c r="Y32" s="1"/>
      <c r="Z32" s="1"/>
      <c r="AA32" s="1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</row>
    <row r="33" spans="2:142" s="12" customFormat="1" ht="12.75" customHeight="1" x14ac:dyDescent="0.2">
      <c r="B33" s="30">
        <v>45029</v>
      </c>
      <c r="C33" s="32">
        <f t="shared" si="10"/>
        <v>90</v>
      </c>
      <c r="D33" s="30">
        <f t="shared" si="11"/>
        <v>45029</v>
      </c>
      <c r="E33" s="39">
        <f t="shared" si="12"/>
        <v>45029</v>
      </c>
      <c r="F33" s="42">
        <f t="shared" si="13"/>
        <v>45029</v>
      </c>
      <c r="G33" s="43">
        <f t="shared" si="14"/>
        <v>90</v>
      </c>
      <c r="H33" s="43">
        <f t="shared" si="15"/>
        <v>274</v>
      </c>
      <c r="I33" s="41">
        <f t="shared" si="20"/>
        <v>0.510625</v>
      </c>
      <c r="J33" s="44">
        <f t="shared" si="16"/>
        <v>12.590753424657533</v>
      </c>
      <c r="K33" s="45">
        <v>0</v>
      </c>
      <c r="L33" s="45">
        <f t="shared" si="17"/>
        <v>100</v>
      </c>
      <c r="M33" s="45">
        <f t="shared" si="18"/>
        <v>12.590753424657533</v>
      </c>
      <c r="N33" s="47">
        <f t="shared" si="19"/>
        <v>6295376.7123287665</v>
      </c>
      <c r="O33" s="78">
        <f t="shared" ref="O33:O38" si="21">+$O$31</f>
        <v>0.510625</v>
      </c>
      <c r="P33" s="1"/>
      <c r="Q33" s="16">
        <f t="shared" si="5"/>
        <v>0.75068493150684934</v>
      </c>
      <c r="R33" s="16">
        <f t="shared" si="6"/>
        <v>0.69718150048829552</v>
      </c>
      <c r="S33" s="17">
        <f t="shared" si="7"/>
        <v>12.590753424657533</v>
      </c>
      <c r="T33" s="79">
        <f t="shared" si="8"/>
        <v>8.7780403648808853</v>
      </c>
      <c r="U33" s="17">
        <f t="shared" si="9"/>
        <v>6.5895426300749662</v>
      </c>
      <c r="V33" s="1"/>
      <c r="W33" s="1"/>
      <c r="X33" s="1"/>
      <c r="Y33" s="1"/>
      <c r="Z33" s="1"/>
      <c r="AA33" s="1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</row>
    <row r="34" spans="2:142" s="12" customFormat="1" ht="12.75" customHeight="1" x14ac:dyDescent="0.2">
      <c r="B34" s="30">
        <v>45120</v>
      </c>
      <c r="C34" s="32">
        <f t="shared" si="10"/>
        <v>91</v>
      </c>
      <c r="D34" s="30">
        <f t="shared" si="11"/>
        <v>45120</v>
      </c>
      <c r="E34" s="39">
        <f t="shared" si="12"/>
        <v>45120</v>
      </c>
      <c r="F34" s="42">
        <f t="shared" si="13"/>
        <v>45120</v>
      </c>
      <c r="G34" s="43">
        <f t="shared" si="14"/>
        <v>91</v>
      </c>
      <c r="H34" s="43">
        <f t="shared" si="15"/>
        <v>365</v>
      </c>
      <c r="I34" s="41">
        <f t="shared" si="20"/>
        <v>0.510625</v>
      </c>
      <c r="J34" s="44">
        <f t="shared" si="16"/>
        <v>12.730650684931508</v>
      </c>
      <c r="K34" s="45">
        <v>20</v>
      </c>
      <c r="L34" s="45">
        <f t="shared" si="17"/>
        <v>80</v>
      </c>
      <c r="M34" s="45">
        <f t="shared" si="18"/>
        <v>32.730650684931504</v>
      </c>
      <c r="N34" s="47">
        <f t="shared" si="19"/>
        <v>16365325.342465751</v>
      </c>
      <c r="O34" s="78">
        <f t="shared" si="21"/>
        <v>0.510625</v>
      </c>
      <c r="P34" s="1"/>
      <c r="Q34" s="16">
        <f t="shared" si="5"/>
        <v>1</v>
      </c>
      <c r="R34" s="16">
        <f t="shared" si="6"/>
        <v>0.61846963665968302</v>
      </c>
      <c r="S34" s="17">
        <f t="shared" si="7"/>
        <v>32.730650684931504</v>
      </c>
      <c r="T34" s="79">
        <f t="shared" si="8"/>
        <v>20.242913636744593</v>
      </c>
      <c r="U34" s="17">
        <f t="shared" si="9"/>
        <v>20.242913636744593</v>
      </c>
      <c r="V34" s="1"/>
      <c r="W34" s="1"/>
      <c r="X34" s="1"/>
      <c r="Y34" s="1"/>
      <c r="Z34" s="1"/>
      <c r="AA34" s="1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</row>
    <row r="35" spans="2:142" s="12" customFormat="1" ht="12.75" customHeight="1" x14ac:dyDescent="0.2">
      <c r="B35" s="30">
        <v>45212</v>
      </c>
      <c r="C35" s="32">
        <f t="shared" si="10"/>
        <v>92</v>
      </c>
      <c r="D35" s="30">
        <f t="shared" si="11"/>
        <v>45212</v>
      </c>
      <c r="E35" s="39">
        <f t="shared" si="12"/>
        <v>45212</v>
      </c>
      <c r="F35" s="42">
        <f t="shared" si="13"/>
        <v>45212</v>
      </c>
      <c r="G35" s="43">
        <f t="shared" si="14"/>
        <v>92</v>
      </c>
      <c r="H35" s="43">
        <f t="shared" si="15"/>
        <v>457</v>
      </c>
      <c r="I35" s="41">
        <f t="shared" si="20"/>
        <v>0.510625</v>
      </c>
      <c r="J35" s="44">
        <f t="shared" si="16"/>
        <v>10.296438356164384</v>
      </c>
      <c r="K35" s="45">
        <v>0</v>
      </c>
      <c r="L35" s="45">
        <f t="shared" si="17"/>
        <v>80</v>
      </c>
      <c r="M35" s="45">
        <f t="shared" si="18"/>
        <v>10.296438356164384</v>
      </c>
      <c r="N35" s="47">
        <f t="shared" si="19"/>
        <v>5148219.1780821923</v>
      </c>
      <c r="O35" s="78">
        <f t="shared" si="21"/>
        <v>0.510625</v>
      </c>
      <c r="P35" s="1"/>
      <c r="Q35" s="16">
        <f t="shared" si="5"/>
        <v>1.252054794520548</v>
      </c>
      <c r="R35" s="16">
        <f t="shared" si="6"/>
        <v>0.54792255838295423</v>
      </c>
      <c r="S35" s="17">
        <f t="shared" si="7"/>
        <v>10.296438356164384</v>
      </c>
      <c r="T35" s="79">
        <f t="shared" si="8"/>
        <v>5.6416508463419683</v>
      </c>
      <c r="U35" s="17">
        <f t="shared" si="9"/>
        <v>7.063655991173369</v>
      </c>
      <c r="V35" s="1"/>
      <c r="W35" s="1"/>
      <c r="X35" s="1"/>
      <c r="Y35" s="1"/>
      <c r="Z35" s="1"/>
      <c r="AA35" s="1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</row>
    <row r="36" spans="2:142" s="12" customFormat="1" ht="12.75" customHeight="1" x14ac:dyDescent="0.2">
      <c r="B36" s="30">
        <v>45304</v>
      </c>
      <c r="C36" s="32">
        <f t="shared" si="10"/>
        <v>92</v>
      </c>
      <c r="D36" s="30">
        <f t="shared" si="11"/>
        <v>45304</v>
      </c>
      <c r="E36" s="39">
        <f t="shared" si="12"/>
        <v>45304</v>
      </c>
      <c r="F36" s="42">
        <f t="shared" si="13"/>
        <v>45304</v>
      </c>
      <c r="G36" s="43">
        <f t="shared" si="14"/>
        <v>92</v>
      </c>
      <c r="H36" s="43">
        <f t="shared" si="15"/>
        <v>549</v>
      </c>
      <c r="I36" s="41">
        <f t="shared" si="20"/>
        <v>0.510625</v>
      </c>
      <c r="J36" s="44">
        <f t="shared" si="16"/>
        <v>10.296438356164384</v>
      </c>
      <c r="K36" s="45">
        <v>40</v>
      </c>
      <c r="L36" s="45">
        <f t="shared" si="17"/>
        <v>40</v>
      </c>
      <c r="M36" s="45">
        <f t="shared" si="18"/>
        <v>50.296438356164387</v>
      </c>
      <c r="N36" s="47">
        <f t="shared" si="19"/>
        <v>25148219.178082194</v>
      </c>
      <c r="O36" s="78">
        <f t="shared" si="21"/>
        <v>0.510625</v>
      </c>
      <c r="P36" s="1"/>
      <c r="Q36" s="16">
        <f t="shared" si="5"/>
        <v>1.5041095890410958</v>
      </c>
      <c r="R36" s="16">
        <f t="shared" si="6"/>
        <v>0.48542258534531646</v>
      </c>
      <c r="S36" s="17">
        <f t="shared" si="7"/>
        <v>50.296438356164387</v>
      </c>
      <c r="T36" s="79">
        <f t="shared" si="8"/>
        <v>24.415027140510656</v>
      </c>
      <c r="U36" s="17">
        <f t="shared" si="9"/>
        <v>36.722876438740684</v>
      </c>
      <c r="V36" s="1"/>
      <c r="W36" s="1"/>
      <c r="X36" s="1"/>
      <c r="Y36" s="1"/>
      <c r="Z36" s="1"/>
      <c r="AA36" s="1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</row>
    <row r="37" spans="2:142" s="12" customFormat="1" ht="12.75" customHeight="1" x14ac:dyDescent="0.2">
      <c r="B37" s="30">
        <v>45395</v>
      </c>
      <c r="C37" s="32">
        <f t="shared" si="10"/>
        <v>91</v>
      </c>
      <c r="D37" s="30">
        <f t="shared" si="11"/>
        <v>45395</v>
      </c>
      <c r="E37" s="39">
        <f t="shared" si="12"/>
        <v>45395</v>
      </c>
      <c r="F37" s="42">
        <f t="shared" si="13"/>
        <v>45395</v>
      </c>
      <c r="G37" s="43">
        <f t="shared" si="14"/>
        <v>91</v>
      </c>
      <c r="H37" s="43">
        <f t="shared" si="15"/>
        <v>640</v>
      </c>
      <c r="I37" s="41">
        <f t="shared" si="20"/>
        <v>0.510625</v>
      </c>
      <c r="J37" s="44">
        <f t="shared" si="16"/>
        <v>5.0922602739726033</v>
      </c>
      <c r="K37" s="45">
        <v>0</v>
      </c>
      <c r="L37" s="45">
        <f t="shared" si="17"/>
        <v>40</v>
      </c>
      <c r="M37" s="45">
        <f t="shared" si="18"/>
        <v>5.0922602739726033</v>
      </c>
      <c r="N37" s="47">
        <f t="shared" si="19"/>
        <v>2546130.1369863017</v>
      </c>
      <c r="O37" s="78">
        <f t="shared" si="21"/>
        <v>0.510625</v>
      </c>
      <c r="P37" s="1"/>
      <c r="Q37" s="16">
        <f t="shared" si="5"/>
        <v>1.7534246575342465</v>
      </c>
      <c r="R37" s="16">
        <f t="shared" si="6"/>
        <v>0.43061832503394432</v>
      </c>
      <c r="S37" s="17">
        <f t="shared" si="7"/>
        <v>5.0922602739726033</v>
      </c>
      <c r="T37" s="79">
        <f t="shared" si="8"/>
        <v>2.1928205898149766</v>
      </c>
      <c r="U37" s="17">
        <f t="shared" si="9"/>
        <v>3.8449456917303699</v>
      </c>
      <c r="V37" s="1"/>
      <c r="W37" s="1"/>
      <c r="X37" s="1"/>
      <c r="Y37" s="1"/>
      <c r="Z37" s="1"/>
      <c r="AA37" s="1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</row>
    <row r="38" spans="2:142" s="12" customFormat="1" ht="12.75" customHeight="1" x14ac:dyDescent="0.2">
      <c r="B38" s="30">
        <v>45486</v>
      </c>
      <c r="C38" s="32">
        <f t="shared" si="10"/>
        <v>91</v>
      </c>
      <c r="D38" s="30">
        <f t="shared" si="11"/>
        <v>45486</v>
      </c>
      <c r="E38" s="39">
        <f t="shared" si="12"/>
        <v>45486</v>
      </c>
      <c r="F38" s="54">
        <f t="shared" si="13"/>
        <v>45486</v>
      </c>
      <c r="G38" s="48">
        <f t="shared" si="14"/>
        <v>91</v>
      </c>
      <c r="H38" s="48">
        <f t="shared" si="15"/>
        <v>731</v>
      </c>
      <c r="I38" s="49">
        <f t="shared" si="20"/>
        <v>0.510625</v>
      </c>
      <c r="J38" s="55">
        <f t="shared" si="16"/>
        <v>5.0922602739726033</v>
      </c>
      <c r="K38" s="56">
        <v>40</v>
      </c>
      <c r="L38" s="56">
        <f>+L36-K38</f>
        <v>0</v>
      </c>
      <c r="M38" s="56">
        <f t="shared" si="18"/>
        <v>45.092260273972606</v>
      </c>
      <c r="N38" s="57">
        <f t="shared" si="19"/>
        <v>22546130.136986304</v>
      </c>
      <c r="O38" s="83">
        <f t="shared" si="21"/>
        <v>0.510625</v>
      </c>
      <c r="P38" s="1"/>
      <c r="Q38" s="16">
        <f t="shared" si="5"/>
        <v>2.0027397260273974</v>
      </c>
      <c r="R38" s="16">
        <f t="shared" si="6"/>
        <v>0.38200147140481372</v>
      </c>
      <c r="S38" s="17">
        <f t="shared" si="7"/>
        <v>45.092260273972606</v>
      </c>
      <c r="T38" s="79">
        <f t="shared" si="8"/>
        <v>17.225309773626364</v>
      </c>
      <c r="U38" s="17">
        <f t="shared" si="9"/>
        <v>34.497812176769514</v>
      </c>
      <c r="V38" s="1"/>
      <c r="W38" s="1"/>
      <c r="X38" s="1"/>
      <c r="Y38" s="1"/>
      <c r="Z38" s="1"/>
      <c r="AA38" s="1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</row>
    <row r="39" spans="2:142" ht="12.75" customHeight="1" x14ac:dyDescent="0.2">
      <c r="F39" s="40"/>
      <c r="G39" s="13"/>
      <c r="H39" s="15"/>
      <c r="I39" s="41"/>
      <c r="J39" s="14"/>
      <c r="K39" s="38"/>
      <c r="L39" s="15"/>
      <c r="M39" s="15"/>
      <c r="N39" s="37"/>
      <c r="Q39" s="1">
        <f t="shared" si="5"/>
        <v>0</v>
      </c>
      <c r="R39" s="1">
        <f t="shared" si="6"/>
        <v>1</v>
      </c>
      <c r="S39" s="1"/>
      <c r="T39" s="1"/>
      <c r="U39" s="1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</row>
    <row r="40" spans="2:142" x14ac:dyDescent="0.2">
      <c r="F40" s="18"/>
      <c r="G40" s="13"/>
      <c r="H40" s="13"/>
      <c r="I40" s="13"/>
      <c r="J40" s="13"/>
      <c r="K40" s="22">
        <f>SUM(K31:K38)</f>
        <v>100</v>
      </c>
      <c r="L40" s="15"/>
      <c r="M40" s="15"/>
      <c r="N40" s="23">
        <f>SUM(N30:N38)</f>
        <v>40919948.630136989</v>
      </c>
      <c r="Q40" s="19"/>
      <c r="R40" s="19"/>
      <c r="S40" s="17"/>
      <c r="T40" s="17">
        <f>SUM(T31:T38)</f>
        <v>100.00000027721343</v>
      </c>
      <c r="U40" s="17">
        <f>SUM(U31:U38)</f>
        <v>116.92819917874024</v>
      </c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</row>
    <row r="41" spans="2:142" x14ac:dyDescent="0.2"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</row>
    <row r="42" spans="2:142" x14ac:dyDescent="0.2">
      <c r="Q42" s="1"/>
      <c r="R42" s="1"/>
      <c r="S42" s="1"/>
      <c r="T42" s="1"/>
      <c r="U42" s="1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</row>
    <row r="43" spans="2:142" x14ac:dyDescent="0.2">
      <c r="Q43" s="1"/>
      <c r="R43" s="1"/>
      <c r="S43" s="1"/>
      <c r="T43" s="1"/>
      <c r="U43" s="1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</row>
    <row r="44" spans="2:142" x14ac:dyDescent="0.2">
      <c r="Q44" s="1"/>
      <c r="R44" s="1"/>
      <c r="S44" s="1"/>
      <c r="T44" s="1"/>
      <c r="U44" s="1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</row>
    <row r="45" spans="2:142" x14ac:dyDescent="0.2">
      <c r="Q45" s="1"/>
      <c r="R45" s="1"/>
      <c r="S45" s="1"/>
      <c r="T45" s="1"/>
      <c r="U45" s="1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</row>
    <row r="46" spans="2:142" ht="9.75" customHeight="1" x14ac:dyDescent="0.2">
      <c r="Q46" s="1"/>
      <c r="R46" s="1"/>
      <c r="S46" s="1"/>
      <c r="T46" s="1"/>
      <c r="U46" s="1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</row>
    <row r="47" spans="2:142" x14ac:dyDescent="0.2">
      <c r="Q47" s="1"/>
      <c r="R47" s="1"/>
      <c r="S47" s="1"/>
      <c r="T47" s="1"/>
      <c r="U47" s="1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</row>
    <row r="48" spans="2:142" x14ac:dyDescent="0.2">
      <c r="Q48" s="1"/>
      <c r="R48" s="1"/>
      <c r="S48" s="1"/>
      <c r="T48" s="1"/>
      <c r="U48" s="1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</row>
    <row r="49" spans="7:142" x14ac:dyDescent="0.2">
      <c r="Q49" s="1"/>
      <c r="R49" s="1"/>
      <c r="S49" s="1"/>
      <c r="T49" s="1"/>
      <c r="U49" s="1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</row>
    <row r="50" spans="7:142" hidden="1" x14ac:dyDescent="0.2">
      <c r="Q50" s="1"/>
      <c r="R50" s="1"/>
      <c r="S50" s="1"/>
      <c r="T50" s="1"/>
      <c r="U50" s="1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</row>
    <row r="51" spans="7:142" hidden="1" x14ac:dyDescent="0.2">
      <c r="G51" s="58"/>
      <c r="H51" s="58" t="s">
        <v>25</v>
      </c>
      <c r="I51" s="58"/>
      <c r="J51" s="58" t="s">
        <v>26</v>
      </c>
      <c r="Q51" s="1"/>
      <c r="R51" s="1"/>
      <c r="S51" s="1"/>
      <c r="T51" s="1"/>
      <c r="U51" s="1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</row>
    <row r="52" spans="7:142" hidden="1" x14ac:dyDescent="0.2">
      <c r="G52" s="58">
        <v>1</v>
      </c>
      <c r="H52" s="58"/>
      <c r="I52" s="58"/>
      <c r="J52" s="58"/>
      <c r="Q52" s="1"/>
      <c r="R52" s="1"/>
      <c r="S52" s="1"/>
      <c r="T52" s="1"/>
      <c r="U52" s="1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</row>
    <row r="53" spans="7:142" hidden="1" x14ac:dyDescent="0.2">
      <c r="G53" s="58">
        <v>2</v>
      </c>
      <c r="H53" s="58"/>
      <c r="I53" s="58"/>
      <c r="J53" s="58"/>
      <c r="Q53" s="1"/>
      <c r="R53" s="1"/>
      <c r="S53" s="1"/>
      <c r="T53" s="1"/>
      <c r="U53" s="1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</row>
    <row r="54" spans="7:142" hidden="1" x14ac:dyDescent="0.2">
      <c r="G54" s="58">
        <v>3</v>
      </c>
      <c r="H54" s="58">
        <v>1</v>
      </c>
      <c r="I54" s="58"/>
      <c r="J54" s="58"/>
      <c r="Q54" s="1"/>
      <c r="R54" s="1"/>
      <c r="S54" s="1"/>
      <c r="T54" s="1"/>
      <c r="U54" s="1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</row>
    <row r="55" spans="7:142" hidden="1" x14ac:dyDescent="0.2">
      <c r="G55" s="58">
        <v>4</v>
      </c>
      <c r="H55" s="58"/>
      <c r="I55" s="58"/>
      <c r="J55" s="58"/>
      <c r="Q55" s="1"/>
      <c r="R55" s="1"/>
      <c r="S55" s="1"/>
      <c r="T55" s="1"/>
      <c r="U55" s="1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</row>
    <row r="56" spans="7:142" hidden="1" x14ac:dyDescent="0.2">
      <c r="G56" s="58">
        <v>5</v>
      </c>
      <c r="H56" s="58"/>
      <c r="I56" s="58"/>
      <c r="J56" s="58"/>
      <c r="Q56" s="1"/>
      <c r="R56" s="1"/>
      <c r="S56" s="1"/>
      <c r="T56" s="1"/>
      <c r="U56" s="1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</row>
    <row r="57" spans="7:142" hidden="1" x14ac:dyDescent="0.2">
      <c r="G57" s="58">
        <v>6</v>
      </c>
      <c r="H57" s="58">
        <v>2</v>
      </c>
      <c r="I57" s="58">
        <v>1</v>
      </c>
      <c r="J57" s="58"/>
      <c r="Q57" s="1"/>
      <c r="R57" s="1"/>
      <c r="S57" s="1"/>
      <c r="T57" s="1"/>
      <c r="U57" s="1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</row>
    <row r="58" spans="7:142" hidden="1" x14ac:dyDescent="0.2">
      <c r="G58" s="58">
        <v>7</v>
      </c>
      <c r="H58" s="58"/>
      <c r="I58" s="58"/>
      <c r="J58" s="58"/>
      <c r="Q58" s="1"/>
      <c r="R58" s="1"/>
      <c r="S58" s="1"/>
      <c r="T58" s="1"/>
      <c r="U58" s="1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</row>
    <row r="59" spans="7:142" hidden="1" x14ac:dyDescent="0.2">
      <c r="G59" s="58">
        <v>8</v>
      </c>
      <c r="H59" s="58"/>
      <c r="I59" s="58"/>
      <c r="J59" s="58"/>
      <c r="Q59" s="1"/>
      <c r="R59" s="1"/>
      <c r="S59" s="1"/>
      <c r="T59" s="1"/>
      <c r="U59" s="1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</row>
    <row r="60" spans="7:142" hidden="1" x14ac:dyDescent="0.2">
      <c r="G60" s="58">
        <v>9</v>
      </c>
      <c r="H60" s="58">
        <v>3</v>
      </c>
      <c r="I60" s="58"/>
      <c r="J60" s="58"/>
      <c r="Q60" s="1"/>
      <c r="R60" s="1"/>
      <c r="S60" s="1"/>
      <c r="T60" s="1"/>
      <c r="U60" s="1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</row>
    <row r="61" spans="7:142" hidden="1" x14ac:dyDescent="0.2">
      <c r="G61" s="58">
        <v>10</v>
      </c>
      <c r="H61" s="58"/>
      <c r="I61" s="58"/>
      <c r="J61" s="58"/>
      <c r="Q61" s="1"/>
      <c r="R61" s="1"/>
      <c r="S61" s="1"/>
      <c r="T61" s="1"/>
      <c r="U61" s="1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</row>
    <row r="62" spans="7:142" hidden="1" x14ac:dyDescent="0.2">
      <c r="G62" s="58">
        <v>11</v>
      </c>
      <c r="H62" s="58"/>
      <c r="I62" s="58"/>
      <c r="J62" s="58"/>
      <c r="Q62" s="1"/>
      <c r="R62" s="1"/>
      <c r="S62" s="1"/>
      <c r="T62" s="1"/>
      <c r="U62" s="1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</row>
    <row r="63" spans="7:142" hidden="1" x14ac:dyDescent="0.2">
      <c r="G63" s="58">
        <v>12</v>
      </c>
      <c r="H63" s="58">
        <v>4</v>
      </c>
      <c r="I63" s="58">
        <v>2</v>
      </c>
      <c r="J63" s="58"/>
      <c r="Q63" s="1"/>
      <c r="R63" s="1"/>
      <c r="S63" s="1"/>
      <c r="T63" s="1"/>
      <c r="U63" s="1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</row>
    <row r="64" spans="7:142" hidden="1" x14ac:dyDescent="0.2">
      <c r="G64" s="58">
        <v>13</v>
      </c>
      <c r="H64" s="58"/>
      <c r="I64" s="58"/>
      <c r="J64" s="58"/>
      <c r="Q64" s="1"/>
      <c r="R64" s="1"/>
      <c r="S64" s="1"/>
      <c r="T64" s="1"/>
      <c r="U64" s="1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</row>
    <row r="65" spans="7:142" hidden="1" x14ac:dyDescent="0.2">
      <c r="G65" s="58">
        <v>14</v>
      </c>
      <c r="H65" s="58"/>
      <c r="I65" s="58"/>
      <c r="J65" s="58"/>
      <c r="Q65" s="1"/>
      <c r="R65" s="1"/>
      <c r="S65" s="1"/>
      <c r="T65" s="1"/>
      <c r="U65" s="1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</row>
    <row r="66" spans="7:142" hidden="1" x14ac:dyDescent="0.2">
      <c r="G66" s="58">
        <v>15</v>
      </c>
      <c r="H66" s="58">
        <v>5</v>
      </c>
      <c r="I66" s="58"/>
      <c r="J66" s="58"/>
      <c r="Q66" s="1"/>
      <c r="R66" s="1"/>
      <c r="S66" s="1"/>
      <c r="T66" s="1"/>
      <c r="U66" s="1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</row>
    <row r="67" spans="7:142" hidden="1" x14ac:dyDescent="0.2">
      <c r="G67" s="58">
        <v>16</v>
      </c>
      <c r="H67" s="58"/>
      <c r="I67" s="58"/>
      <c r="J67" s="58"/>
      <c r="Q67" s="1"/>
      <c r="R67" s="1"/>
      <c r="S67" s="1"/>
      <c r="T67" s="1"/>
      <c r="U67" s="1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</row>
    <row r="68" spans="7:142" hidden="1" x14ac:dyDescent="0.2">
      <c r="G68" s="58">
        <v>17</v>
      </c>
      <c r="H68" s="58"/>
      <c r="I68" s="58"/>
      <c r="J68" s="58"/>
      <c r="Q68" s="1"/>
      <c r="R68" s="1"/>
      <c r="S68" s="1"/>
      <c r="T68" s="1"/>
      <c r="U68" s="1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</row>
    <row r="69" spans="7:142" hidden="1" x14ac:dyDescent="0.2">
      <c r="G69" s="58">
        <v>18</v>
      </c>
      <c r="H69" s="58">
        <v>6</v>
      </c>
      <c r="I69" s="58">
        <v>3</v>
      </c>
      <c r="J69" s="58"/>
      <c r="Q69" s="1"/>
      <c r="R69" s="1"/>
      <c r="S69" s="1"/>
      <c r="T69" s="1"/>
      <c r="U69" s="1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</row>
    <row r="70" spans="7:142" hidden="1" x14ac:dyDescent="0.2">
      <c r="G70" s="58">
        <v>19</v>
      </c>
      <c r="H70" s="58"/>
      <c r="I70" s="58"/>
      <c r="J70" s="58"/>
      <c r="Q70" s="1"/>
      <c r="R70" s="1"/>
      <c r="S70" s="1"/>
      <c r="T70" s="1"/>
      <c r="U70" s="1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</row>
    <row r="71" spans="7:142" hidden="1" x14ac:dyDescent="0.2">
      <c r="G71" s="58">
        <v>20</v>
      </c>
      <c r="H71" s="58"/>
      <c r="I71" s="58"/>
      <c r="J71" s="58"/>
      <c r="Q71" s="1"/>
      <c r="R71" s="1"/>
      <c r="S71" s="1"/>
      <c r="T71" s="1"/>
      <c r="U71" s="1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</row>
    <row r="72" spans="7:142" hidden="1" x14ac:dyDescent="0.2">
      <c r="G72" s="58">
        <v>21</v>
      </c>
      <c r="H72" s="58">
        <v>7</v>
      </c>
      <c r="I72" s="58"/>
      <c r="J72" s="58"/>
      <c r="Q72" s="1"/>
      <c r="R72" s="1"/>
      <c r="S72" s="1"/>
      <c r="T72" s="1"/>
      <c r="U72" s="1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</row>
    <row r="73" spans="7:142" hidden="1" x14ac:dyDescent="0.2">
      <c r="G73" s="58">
        <v>22</v>
      </c>
      <c r="H73" s="58"/>
      <c r="I73" s="58"/>
      <c r="J73" s="58"/>
      <c r="Q73" s="1"/>
      <c r="R73" s="1"/>
      <c r="S73" s="1"/>
      <c r="T73" s="1"/>
      <c r="U73" s="1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</row>
    <row r="74" spans="7:142" hidden="1" x14ac:dyDescent="0.2">
      <c r="G74" s="58">
        <v>23</v>
      </c>
      <c r="H74" s="58"/>
      <c r="I74" s="58"/>
      <c r="J74" s="58"/>
      <c r="Q74" s="1"/>
      <c r="R74" s="1"/>
      <c r="S74" s="1"/>
      <c r="T74" s="1"/>
      <c r="U74" s="1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</row>
    <row r="75" spans="7:142" hidden="1" x14ac:dyDescent="0.2">
      <c r="G75" s="58">
        <v>24</v>
      </c>
      <c r="H75" s="58">
        <v>8</v>
      </c>
      <c r="I75" s="58">
        <v>4</v>
      </c>
      <c r="J75" s="58"/>
      <c r="Q75" s="1"/>
      <c r="R75" s="1"/>
      <c r="S75" s="1"/>
      <c r="T75" s="1"/>
      <c r="U75" s="1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</row>
    <row r="76" spans="7:142" hidden="1" x14ac:dyDescent="0.2">
      <c r="G76" s="58">
        <v>25</v>
      </c>
      <c r="H76" s="58"/>
      <c r="I76" s="58"/>
      <c r="J76" s="58"/>
      <c r="Q76" s="1"/>
      <c r="R76" s="1"/>
      <c r="S76" s="1"/>
      <c r="T76" s="1"/>
      <c r="U76" s="1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</row>
    <row r="77" spans="7:142" hidden="1" x14ac:dyDescent="0.2">
      <c r="G77" s="58">
        <v>26</v>
      </c>
      <c r="H77" s="58"/>
      <c r="I77" s="58"/>
      <c r="J77" s="58"/>
      <c r="Q77" s="1"/>
      <c r="R77" s="1"/>
      <c r="S77" s="1"/>
      <c r="T77" s="1"/>
      <c r="U77" s="1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</row>
    <row r="78" spans="7:142" hidden="1" x14ac:dyDescent="0.2">
      <c r="G78" s="58">
        <v>27</v>
      </c>
      <c r="H78" s="58">
        <v>9</v>
      </c>
      <c r="I78" s="58"/>
      <c r="J78" s="58"/>
      <c r="Q78" s="1"/>
      <c r="R78" s="1"/>
      <c r="S78" s="1"/>
      <c r="T78" s="1"/>
      <c r="U78" s="1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</row>
    <row r="79" spans="7:142" hidden="1" x14ac:dyDescent="0.2">
      <c r="G79" s="58">
        <v>28</v>
      </c>
      <c r="H79" s="58"/>
      <c r="I79" s="58"/>
      <c r="J79" s="58"/>
      <c r="Q79" s="1"/>
      <c r="R79" s="1"/>
      <c r="S79" s="1"/>
      <c r="T79" s="1"/>
      <c r="U79" s="1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</row>
    <row r="80" spans="7:142" hidden="1" x14ac:dyDescent="0.2">
      <c r="G80" s="58">
        <v>29</v>
      </c>
      <c r="H80" s="58"/>
      <c r="I80" s="58"/>
      <c r="J80" s="58"/>
      <c r="Q80" s="1"/>
      <c r="R80" s="1"/>
      <c r="S80" s="1"/>
      <c r="T80" s="1"/>
      <c r="U80" s="1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</row>
    <row r="81" spans="7:142" hidden="1" x14ac:dyDescent="0.2">
      <c r="G81" s="58">
        <v>30</v>
      </c>
      <c r="H81" s="58">
        <v>10</v>
      </c>
      <c r="I81" s="58">
        <v>5</v>
      </c>
      <c r="J81" s="58"/>
      <c r="Q81" s="1"/>
      <c r="R81" s="1"/>
      <c r="S81" s="1"/>
      <c r="T81" s="1"/>
      <c r="U81" s="1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</row>
    <row r="82" spans="7:142" hidden="1" x14ac:dyDescent="0.2">
      <c r="G82" s="58">
        <v>31</v>
      </c>
      <c r="H82" s="58"/>
      <c r="I82" s="58"/>
      <c r="J82" s="58"/>
      <c r="Q82" s="1"/>
      <c r="R82" s="1"/>
      <c r="S82" s="1"/>
      <c r="T82" s="1"/>
      <c r="U82" s="1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</row>
    <row r="83" spans="7:142" hidden="1" x14ac:dyDescent="0.2">
      <c r="G83" s="58">
        <v>32</v>
      </c>
      <c r="H83" s="58"/>
      <c r="I83" s="58"/>
      <c r="J83" s="58"/>
      <c r="Q83" s="1"/>
      <c r="R83" s="1"/>
      <c r="S83" s="1"/>
      <c r="T83" s="1"/>
      <c r="U83" s="1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</row>
    <row r="84" spans="7:142" hidden="1" x14ac:dyDescent="0.2">
      <c r="G84" s="58">
        <v>33</v>
      </c>
      <c r="H84" s="58">
        <v>11</v>
      </c>
      <c r="I84" s="58"/>
      <c r="J84" s="58"/>
      <c r="Q84" s="1"/>
      <c r="R84" s="1"/>
      <c r="S84" s="1"/>
      <c r="T84" s="1"/>
      <c r="U84" s="1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</row>
    <row r="85" spans="7:142" hidden="1" x14ac:dyDescent="0.2">
      <c r="G85" s="58">
        <v>34</v>
      </c>
      <c r="H85" s="58"/>
      <c r="I85" s="58"/>
      <c r="J85" s="58"/>
      <c r="Q85" s="1"/>
      <c r="R85" s="1"/>
      <c r="S85" s="1"/>
      <c r="T85" s="1"/>
      <c r="U85" s="1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</row>
    <row r="86" spans="7:142" hidden="1" x14ac:dyDescent="0.2">
      <c r="G86" s="58">
        <v>35</v>
      </c>
      <c r="H86" s="58"/>
      <c r="I86" s="58"/>
      <c r="J86" s="58"/>
      <c r="Q86" s="1"/>
      <c r="R86" s="1"/>
      <c r="S86" s="1"/>
      <c r="T86" s="1"/>
      <c r="U86" s="1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</row>
    <row r="87" spans="7:142" hidden="1" x14ac:dyDescent="0.2">
      <c r="G87" s="58">
        <v>36</v>
      </c>
      <c r="H87" s="58">
        <v>12</v>
      </c>
      <c r="I87" s="58">
        <v>6</v>
      </c>
      <c r="J87" s="58">
        <v>1</v>
      </c>
      <c r="Q87" s="1"/>
      <c r="R87" s="1"/>
      <c r="S87" s="1"/>
      <c r="T87" s="1"/>
      <c r="U87" s="1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</row>
    <row r="88" spans="7:142" hidden="1" x14ac:dyDescent="0.2">
      <c r="G88" s="58">
        <v>37</v>
      </c>
      <c r="H88" s="58"/>
      <c r="I88" s="58"/>
      <c r="J88" s="58"/>
      <c r="Q88" s="1"/>
      <c r="R88" s="1"/>
      <c r="S88" s="1"/>
      <c r="T88" s="1"/>
      <c r="U88" s="1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</row>
    <row r="89" spans="7:142" hidden="1" x14ac:dyDescent="0.2">
      <c r="G89" s="58">
        <v>38</v>
      </c>
      <c r="H89" s="58"/>
      <c r="I89" s="58"/>
      <c r="J89" s="58"/>
      <c r="Q89" s="1"/>
      <c r="R89" s="1"/>
      <c r="S89" s="1"/>
      <c r="T89" s="1"/>
      <c r="U89" s="1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</row>
    <row r="90" spans="7:142" hidden="1" x14ac:dyDescent="0.2">
      <c r="G90" s="58">
        <v>39</v>
      </c>
      <c r="H90" s="58">
        <v>13</v>
      </c>
      <c r="I90" s="58"/>
      <c r="J90" s="58"/>
      <c r="Q90" s="1"/>
      <c r="R90" s="1"/>
      <c r="S90" s="1"/>
      <c r="T90" s="1"/>
      <c r="U90" s="1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</row>
    <row r="91" spans="7:142" hidden="1" x14ac:dyDescent="0.2">
      <c r="G91" s="58">
        <v>40</v>
      </c>
      <c r="H91" s="58"/>
      <c r="I91" s="58"/>
      <c r="J91" s="58"/>
      <c r="Q91" s="1"/>
      <c r="R91" s="1"/>
      <c r="S91" s="1"/>
      <c r="T91" s="1"/>
      <c r="U91" s="1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</row>
    <row r="92" spans="7:142" hidden="1" x14ac:dyDescent="0.2">
      <c r="G92" s="58">
        <v>41</v>
      </c>
      <c r="H92" s="58"/>
      <c r="I92" s="58"/>
      <c r="J92" s="58"/>
      <c r="Q92" s="1"/>
      <c r="R92" s="1"/>
      <c r="S92" s="1"/>
      <c r="T92" s="1"/>
      <c r="U92" s="1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</row>
    <row r="93" spans="7:142" hidden="1" x14ac:dyDescent="0.2">
      <c r="G93" s="58">
        <v>42</v>
      </c>
      <c r="H93" s="58">
        <v>14</v>
      </c>
      <c r="I93" s="58">
        <v>7</v>
      </c>
      <c r="J93" s="58">
        <v>2</v>
      </c>
      <c r="Q93" s="1"/>
      <c r="R93" s="1"/>
      <c r="S93" s="1"/>
      <c r="T93" s="1"/>
      <c r="U93" s="1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</row>
    <row r="94" spans="7:142" hidden="1" x14ac:dyDescent="0.2">
      <c r="G94" s="58">
        <v>43</v>
      </c>
      <c r="H94" s="58"/>
      <c r="I94" s="58"/>
      <c r="J94" s="58"/>
      <c r="Q94" s="1"/>
      <c r="R94" s="1"/>
      <c r="S94" s="1"/>
      <c r="T94" s="1"/>
      <c r="U94" s="1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</row>
    <row r="95" spans="7:142" hidden="1" x14ac:dyDescent="0.2">
      <c r="G95" s="58">
        <v>44</v>
      </c>
      <c r="H95" s="58"/>
      <c r="I95" s="58"/>
      <c r="J95" s="58"/>
      <c r="Q95" s="1"/>
      <c r="R95" s="1"/>
      <c r="S95" s="1"/>
      <c r="T95" s="1"/>
      <c r="U95" s="1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</row>
    <row r="96" spans="7:142" hidden="1" x14ac:dyDescent="0.2">
      <c r="G96" s="58">
        <v>45</v>
      </c>
      <c r="H96" s="58">
        <v>15</v>
      </c>
      <c r="I96" s="58"/>
      <c r="J96" s="58"/>
      <c r="Q96" s="1"/>
      <c r="R96" s="1"/>
      <c r="S96" s="1"/>
      <c r="T96" s="1"/>
      <c r="U96" s="1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</row>
    <row r="97" spans="7:142" hidden="1" x14ac:dyDescent="0.2">
      <c r="G97" s="58">
        <v>46</v>
      </c>
      <c r="H97" s="58"/>
      <c r="I97" s="58"/>
      <c r="J97" s="58"/>
      <c r="Q97" s="1"/>
      <c r="R97" s="1"/>
      <c r="S97" s="1"/>
      <c r="T97" s="1"/>
      <c r="U97" s="1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</row>
    <row r="98" spans="7:142" hidden="1" x14ac:dyDescent="0.2">
      <c r="G98" s="58">
        <v>47</v>
      </c>
      <c r="H98" s="58"/>
      <c r="I98" s="58"/>
      <c r="J98" s="58"/>
      <c r="Q98" s="1"/>
      <c r="R98" s="1"/>
      <c r="S98" s="1"/>
      <c r="T98" s="1"/>
      <c r="U98" s="1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</row>
    <row r="99" spans="7:142" hidden="1" x14ac:dyDescent="0.2">
      <c r="G99" s="58">
        <v>48</v>
      </c>
      <c r="H99" s="58">
        <v>16</v>
      </c>
      <c r="I99" s="58">
        <v>8</v>
      </c>
      <c r="J99" s="58">
        <v>3</v>
      </c>
      <c r="Q99" s="1"/>
      <c r="R99" s="1"/>
      <c r="S99" s="1"/>
      <c r="T99" s="1"/>
      <c r="U99" s="1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</row>
    <row r="100" spans="7:142" hidden="1" x14ac:dyDescent="0.2">
      <c r="G100" s="58">
        <v>49</v>
      </c>
      <c r="H100" s="58"/>
      <c r="I100" s="58"/>
      <c r="J100" s="58"/>
      <c r="Q100" s="1"/>
      <c r="R100" s="1"/>
      <c r="S100" s="1"/>
      <c r="T100" s="1"/>
      <c r="U100" s="1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</row>
    <row r="101" spans="7:142" hidden="1" x14ac:dyDescent="0.2">
      <c r="G101" s="58">
        <v>50</v>
      </c>
      <c r="H101" s="58"/>
      <c r="I101" s="58"/>
      <c r="J101" s="58"/>
      <c r="Q101" s="1"/>
      <c r="R101" s="1"/>
      <c r="S101" s="1"/>
      <c r="T101" s="1"/>
      <c r="U101" s="1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</row>
    <row r="102" spans="7:142" hidden="1" x14ac:dyDescent="0.2">
      <c r="G102" s="58">
        <v>51</v>
      </c>
      <c r="H102" s="58">
        <v>17</v>
      </c>
      <c r="I102" s="58"/>
      <c r="J102" s="58"/>
      <c r="Q102" s="1"/>
      <c r="R102" s="1"/>
      <c r="S102" s="1"/>
      <c r="T102" s="1"/>
      <c r="U102" s="1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</row>
    <row r="103" spans="7:142" hidden="1" x14ac:dyDescent="0.2">
      <c r="G103" s="58">
        <v>52</v>
      </c>
      <c r="H103" s="58"/>
      <c r="I103" s="58"/>
      <c r="J103" s="58"/>
      <c r="Q103" s="1"/>
      <c r="R103" s="1"/>
      <c r="S103" s="1"/>
      <c r="T103" s="1"/>
      <c r="U103" s="1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</row>
    <row r="104" spans="7:142" hidden="1" x14ac:dyDescent="0.2">
      <c r="G104" s="58">
        <v>53</v>
      </c>
      <c r="H104" s="58"/>
      <c r="I104" s="58"/>
      <c r="J104" s="58"/>
      <c r="Q104" s="1"/>
      <c r="R104" s="1"/>
      <c r="S104" s="1"/>
      <c r="T104" s="1"/>
      <c r="U104" s="1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</row>
    <row r="105" spans="7:142" hidden="1" x14ac:dyDescent="0.2">
      <c r="G105" s="58">
        <v>54</v>
      </c>
      <c r="H105" s="58">
        <v>18</v>
      </c>
      <c r="I105" s="58">
        <v>9</v>
      </c>
      <c r="J105" s="58">
        <v>4</v>
      </c>
      <c r="Q105" s="1"/>
      <c r="R105" s="1"/>
      <c r="S105" s="1"/>
      <c r="T105" s="1"/>
      <c r="U105" s="1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</row>
    <row r="106" spans="7:142" hidden="1" x14ac:dyDescent="0.2">
      <c r="G106" s="58">
        <v>55</v>
      </c>
      <c r="H106" s="58"/>
      <c r="I106" s="58"/>
      <c r="J106" s="58"/>
      <c r="Q106" s="1"/>
      <c r="R106" s="1"/>
      <c r="S106" s="1"/>
      <c r="T106" s="1"/>
      <c r="U106" s="1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</row>
    <row r="107" spans="7:142" hidden="1" x14ac:dyDescent="0.2">
      <c r="G107" s="58">
        <v>56</v>
      </c>
      <c r="H107" s="58"/>
      <c r="I107" s="58"/>
      <c r="J107" s="58"/>
      <c r="Q107" s="1"/>
      <c r="R107" s="1"/>
      <c r="S107" s="1"/>
      <c r="T107" s="1"/>
      <c r="U107" s="1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</row>
    <row r="108" spans="7:142" hidden="1" x14ac:dyDescent="0.2">
      <c r="G108" s="58">
        <v>57</v>
      </c>
      <c r="H108" s="58">
        <v>19</v>
      </c>
      <c r="I108" s="58"/>
      <c r="J108" s="58"/>
      <c r="Q108" s="1"/>
      <c r="R108" s="1"/>
      <c r="S108" s="1"/>
      <c r="T108" s="1"/>
      <c r="U108" s="1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</row>
    <row r="109" spans="7:142" hidden="1" x14ac:dyDescent="0.2">
      <c r="G109" s="58">
        <v>58</v>
      </c>
      <c r="H109" s="58"/>
      <c r="I109" s="58"/>
      <c r="J109" s="58"/>
      <c r="Q109" s="1"/>
      <c r="R109" s="1"/>
      <c r="S109" s="1"/>
      <c r="T109" s="1"/>
      <c r="U109" s="1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</row>
    <row r="110" spans="7:142" hidden="1" x14ac:dyDescent="0.2">
      <c r="G110" s="58">
        <v>59</v>
      </c>
      <c r="H110" s="58"/>
      <c r="I110" s="58"/>
      <c r="J110" s="58"/>
      <c r="Q110" s="1"/>
      <c r="R110" s="1"/>
      <c r="S110" s="1"/>
      <c r="T110" s="1"/>
      <c r="U110" s="1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</row>
    <row r="111" spans="7:142" hidden="1" x14ac:dyDescent="0.2">
      <c r="G111" s="58">
        <v>60</v>
      </c>
      <c r="H111" s="58">
        <v>20</v>
      </c>
      <c r="I111" s="58">
        <v>10</v>
      </c>
      <c r="J111" s="58">
        <v>5</v>
      </c>
      <c r="Q111" s="1"/>
      <c r="R111" s="1"/>
      <c r="S111" s="1"/>
      <c r="T111" s="1"/>
      <c r="U111" s="1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</row>
    <row r="112" spans="7:142" hidden="1" x14ac:dyDescent="0.2">
      <c r="Q112" s="1"/>
      <c r="R112" s="1"/>
      <c r="S112" s="1"/>
      <c r="T112" s="1"/>
      <c r="U112" s="1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</row>
    <row r="113" spans="17:142" x14ac:dyDescent="0.2">
      <c r="Q113" s="1"/>
      <c r="R113" s="1"/>
      <c r="S113" s="1"/>
      <c r="T113" s="1"/>
      <c r="U113" s="1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</row>
    <row r="114" spans="17:142" x14ac:dyDescent="0.2">
      <c r="Q114" s="1"/>
      <c r="R114" s="1"/>
      <c r="S114" s="1"/>
      <c r="T114" s="1"/>
      <c r="U114" s="1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</row>
    <row r="115" spans="17:142" x14ac:dyDescent="0.2">
      <c r="Q115" s="1"/>
      <c r="R115" s="1"/>
      <c r="S115" s="1"/>
      <c r="T115" s="1"/>
      <c r="U115" s="1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</row>
    <row r="116" spans="17:142" x14ac:dyDescent="0.2">
      <c r="Q116" s="1"/>
      <c r="R116" s="1"/>
      <c r="S116" s="1"/>
      <c r="T116" s="1"/>
      <c r="U116" s="1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</row>
    <row r="117" spans="17:142" x14ac:dyDescent="0.2">
      <c r="Q117" s="1"/>
      <c r="R117" s="1"/>
      <c r="S117" s="1"/>
      <c r="T117" s="1"/>
      <c r="U117" s="1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</row>
    <row r="118" spans="17:142" x14ac:dyDescent="0.2">
      <c r="Q118" s="1"/>
      <c r="R118" s="1"/>
      <c r="S118" s="1"/>
      <c r="T118" s="1"/>
      <c r="U118" s="1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</row>
    <row r="119" spans="17:142" x14ac:dyDescent="0.2">
      <c r="Q119" s="1"/>
      <c r="R119" s="1"/>
      <c r="S119" s="1"/>
      <c r="T119" s="1"/>
      <c r="U119" s="1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</row>
    <row r="120" spans="17:142" x14ac:dyDescent="0.2">
      <c r="Q120" s="1"/>
      <c r="R120" s="1"/>
      <c r="S120" s="1"/>
      <c r="T120" s="1"/>
      <c r="U120" s="1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</row>
    <row r="121" spans="17:142" x14ac:dyDescent="0.2">
      <c r="Q121" s="1"/>
      <c r="R121" s="1"/>
      <c r="S121" s="1"/>
      <c r="T121" s="1"/>
      <c r="U121" s="1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</row>
    <row r="122" spans="17:142" x14ac:dyDescent="0.2">
      <c r="Q122" s="1"/>
      <c r="R122" s="1"/>
      <c r="S122" s="1"/>
      <c r="T122" s="1"/>
      <c r="U122" s="1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</row>
    <row r="123" spans="17:142" x14ac:dyDescent="0.2">
      <c r="Q123" s="1"/>
      <c r="R123" s="1"/>
      <c r="S123" s="1"/>
      <c r="T123" s="1"/>
      <c r="U123" s="1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</row>
    <row r="124" spans="17:142" x14ac:dyDescent="0.2">
      <c r="Q124" s="1"/>
      <c r="R124" s="1"/>
      <c r="S124" s="1"/>
      <c r="T124" s="1"/>
      <c r="U124" s="1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</row>
    <row r="125" spans="17:142" x14ac:dyDescent="0.2">
      <c r="Q125" s="1"/>
      <c r="R125" s="1"/>
      <c r="S125" s="1"/>
      <c r="T125" s="1"/>
      <c r="U125" s="1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</row>
    <row r="126" spans="17:142" x14ac:dyDescent="0.2">
      <c r="Q126" s="1"/>
      <c r="R126" s="1"/>
      <c r="S126" s="1"/>
      <c r="T126" s="1"/>
      <c r="U126" s="1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</row>
    <row r="127" spans="17:142" x14ac:dyDescent="0.2">
      <c r="Q127" s="1"/>
      <c r="R127" s="1"/>
      <c r="S127" s="1"/>
      <c r="T127" s="1"/>
      <c r="U127" s="1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</row>
    <row r="128" spans="17:142" x14ac:dyDescent="0.2">
      <c r="Q128" s="1"/>
      <c r="R128" s="1"/>
      <c r="S128" s="1"/>
      <c r="T128" s="1"/>
      <c r="U128" s="1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</row>
    <row r="129" spans="17:142" x14ac:dyDescent="0.2">
      <c r="Q129" s="1"/>
      <c r="R129" s="1"/>
      <c r="S129" s="1"/>
      <c r="T129" s="1"/>
      <c r="U129" s="1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</row>
    <row r="130" spans="17:142" x14ac:dyDescent="0.2">
      <c r="Q130" s="1"/>
      <c r="R130" s="1"/>
      <c r="S130" s="1"/>
      <c r="T130" s="1"/>
      <c r="U130" s="1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</row>
    <row r="131" spans="17:142" x14ac:dyDescent="0.2">
      <c r="Q131" s="1"/>
      <c r="R131" s="1"/>
      <c r="S131" s="1"/>
      <c r="T131" s="1"/>
      <c r="U131" s="1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</row>
    <row r="132" spans="17:142" x14ac:dyDescent="0.2">
      <c r="Q132" s="1"/>
      <c r="R132" s="1"/>
      <c r="S132" s="1"/>
      <c r="T132" s="1"/>
      <c r="U132" s="1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</row>
    <row r="133" spans="17:142" x14ac:dyDescent="0.2">
      <c r="Q133" s="1"/>
      <c r="R133" s="1"/>
      <c r="S133" s="1"/>
      <c r="T133" s="1"/>
      <c r="U133" s="1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</row>
    <row r="134" spans="17:142" x14ac:dyDescent="0.2">
      <c r="Q134" s="1"/>
      <c r="R134" s="1"/>
      <c r="S134" s="1"/>
      <c r="T134" s="1"/>
      <c r="U134" s="1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</row>
    <row r="135" spans="17:142" x14ac:dyDescent="0.2">
      <c r="Q135" s="1"/>
      <c r="R135" s="1"/>
      <c r="S135" s="1"/>
      <c r="T135" s="1"/>
      <c r="U135" s="1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</row>
    <row r="136" spans="17:142" x14ac:dyDescent="0.2">
      <c r="Q136" s="1"/>
      <c r="R136" s="1"/>
      <c r="S136" s="1"/>
      <c r="T136" s="1"/>
      <c r="U136" s="1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</row>
    <row r="137" spans="17:142" x14ac:dyDescent="0.2">
      <c r="Q137" s="1"/>
      <c r="R137" s="1"/>
      <c r="S137" s="1"/>
      <c r="T137" s="1"/>
      <c r="U137" s="1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</row>
    <row r="138" spans="17:142" x14ac:dyDescent="0.2">
      <c r="Q138" s="1"/>
      <c r="R138" s="1"/>
      <c r="S138" s="1"/>
      <c r="T138" s="1"/>
      <c r="U138" s="1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</row>
    <row r="139" spans="17:142" x14ac:dyDescent="0.2">
      <c r="Q139" s="1"/>
      <c r="R139" s="1"/>
      <c r="S139" s="1"/>
      <c r="T139" s="1"/>
      <c r="U139" s="1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</row>
    <row r="140" spans="17:142" x14ac:dyDescent="0.2">
      <c r="Q140" s="1"/>
      <c r="R140" s="1"/>
      <c r="S140" s="1"/>
      <c r="T140" s="1"/>
      <c r="U140" s="1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</row>
    <row r="141" spans="17:142" x14ac:dyDescent="0.2">
      <c r="Q141" s="1"/>
      <c r="R141" s="1"/>
      <c r="S141" s="1"/>
      <c r="T141" s="1"/>
      <c r="U141" s="1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</row>
    <row r="142" spans="17:142" x14ac:dyDescent="0.2">
      <c r="Q142" s="1"/>
      <c r="R142" s="1"/>
      <c r="S142" s="1"/>
      <c r="T142" s="1"/>
      <c r="U142" s="1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</row>
    <row r="143" spans="17:142" x14ac:dyDescent="0.2">
      <c r="Q143" s="1"/>
      <c r="R143" s="1"/>
      <c r="S143" s="1"/>
      <c r="T143" s="1"/>
      <c r="U143" s="1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</row>
    <row r="144" spans="17:142" x14ac:dyDescent="0.2">
      <c r="Q144" s="1"/>
      <c r="R144" s="1"/>
      <c r="S144" s="1"/>
      <c r="T144" s="1"/>
      <c r="U144" s="1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</row>
    <row r="145" spans="17:142" x14ac:dyDescent="0.2">
      <c r="Q145" s="1"/>
      <c r="R145" s="1"/>
      <c r="S145" s="1"/>
      <c r="T145" s="1"/>
      <c r="U145" s="1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</row>
    <row r="146" spans="17:142" x14ac:dyDescent="0.2">
      <c r="Q146" s="1"/>
      <c r="R146" s="1"/>
      <c r="S146" s="1"/>
      <c r="T146" s="1"/>
      <c r="U146" s="1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</row>
    <row r="147" spans="17:142" x14ac:dyDescent="0.2">
      <c r="Q147" s="1"/>
      <c r="R147" s="1"/>
      <c r="S147" s="1"/>
      <c r="T147" s="1"/>
      <c r="U147" s="1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</row>
    <row r="148" spans="17:142" x14ac:dyDescent="0.2">
      <c r="Q148" s="1"/>
      <c r="R148" s="1"/>
      <c r="S148" s="1"/>
      <c r="T148" s="1"/>
      <c r="U148" s="1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</row>
    <row r="149" spans="17:142" x14ac:dyDescent="0.2">
      <c r="Q149" s="1"/>
      <c r="R149" s="1"/>
      <c r="S149" s="1"/>
      <c r="T149" s="1"/>
      <c r="U149" s="1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</row>
    <row r="150" spans="17:142" x14ac:dyDescent="0.2">
      <c r="Q150" s="1"/>
      <c r="R150" s="1"/>
      <c r="S150" s="1"/>
      <c r="T150" s="1"/>
      <c r="U150" s="1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</row>
    <row r="151" spans="17:142" x14ac:dyDescent="0.2">
      <c r="Q151" s="1"/>
      <c r="R151" s="1"/>
      <c r="S151" s="1"/>
      <c r="T151" s="1"/>
      <c r="U151" s="1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</row>
    <row r="152" spans="17:142" x14ac:dyDescent="0.2">
      <c r="Q152" s="1"/>
      <c r="R152" s="1"/>
      <c r="S152" s="1"/>
      <c r="T152" s="1"/>
      <c r="U152" s="1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</row>
    <row r="153" spans="17:142" x14ac:dyDescent="0.2">
      <c r="Q153" s="1"/>
      <c r="R153" s="1"/>
      <c r="S153" s="1"/>
      <c r="T153" s="1"/>
      <c r="U153" s="1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</row>
    <row r="154" spans="17:142" x14ac:dyDescent="0.2">
      <c r="Q154" s="1"/>
      <c r="R154" s="1"/>
      <c r="S154" s="1"/>
      <c r="T154" s="1"/>
      <c r="U154" s="1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</row>
    <row r="155" spans="17:142" x14ac:dyDescent="0.2">
      <c r="Q155" s="1"/>
      <c r="R155" s="1"/>
      <c r="S155" s="1"/>
      <c r="T155" s="1"/>
      <c r="U155" s="1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</row>
    <row r="156" spans="17:142" x14ac:dyDescent="0.2">
      <c r="Q156" s="1"/>
      <c r="R156" s="1"/>
      <c r="S156" s="1"/>
      <c r="T156" s="1"/>
      <c r="U156" s="1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</row>
    <row r="157" spans="17:142" x14ac:dyDescent="0.2">
      <c r="Q157" s="1"/>
      <c r="R157" s="1"/>
      <c r="S157" s="1"/>
      <c r="T157" s="1"/>
      <c r="U157" s="1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</row>
    <row r="158" spans="17:142" x14ac:dyDescent="0.2">
      <c r="Q158" s="1"/>
      <c r="R158" s="1"/>
      <c r="S158" s="1"/>
      <c r="T158" s="1"/>
      <c r="U158" s="1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</row>
    <row r="159" spans="17:142" x14ac:dyDescent="0.2">
      <c r="Q159" s="1"/>
      <c r="R159" s="1"/>
      <c r="S159" s="1"/>
      <c r="T159" s="1"/>
      <c r="U159" s="1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</row>
    <row r="160" spans="17:142" x14ac:dyDescent="0.2">
      <c r="Q160" s="1"/>
      <c r="R160" s="1"/>
      <c r="S160" s="1"/>
      <c r="T160" s="1"/>
      <c r="U160" s="1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</row>
    <row r="161" spans="17:142" x14ac:dyDescent="0.2">
      <c r="Q161" s="1"/>
      <c r="R161" s="1"/>
      <c r="S161" s="1"/>
      <c r="T161" s="1"/>
      <c r="U161" s="1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</row>
    <row r="162" spans="17:142" x14ac:dyDescent="0.2">
      <c r="Q162" s="1"/>
      <c r="R162" s="1"/>
      <c r="S162" s="1"/>
      <c r="T162" s="1"/>
      <c r="U162" s="1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</row>
    <row r="163" spans="17:142" x14ac:dyDescent="0.2">
      <c r="Q163" s="1"/>
      <c r="R163" s="1"/>
      <c r="S163" s="1"/>
      <c r="T163" s="1"/>
      <c r="U163" s="1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</row>
    <row r="164" spans="17:142" x14ac:dyDescent="0.2">
      <c r="Q164" s="1"/>
      <c r="R164" s="1"/>
      <c r="S164" s="1"/>
      <c r="T164" s="1"/>
      <c r="U164" s="1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</row>
    <row r="165" spans="17:142" x14ac:dyDescent="0.2">
      <c r="Q165" s="1"/>
      <c r="R165" s="1"/>
      <c r="S165" s="1"/>
      <c r="T165" s="1"/>
      <c r="U165" s="1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</row>
    <row r="166" spans="17:142" x14ac:dyDescent="0.2">
      <c r="Q166" s="1"/>
      <c r="R166" s="1"/>
      <c r="S166" s="1"/>
      <c r="T166" s="1"/>
      <c r="U166" s="1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</row>
    <row r="167" spans="17:142" x14ac:dyDescent="0.2">
      <c r="Q167" s="1"/>
      <c r="R167" s="1"/>
      <c r="S167" s="1"/>
      <c r="T167" s="1"/>
      <c r="U167" s="1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</row>
    <row r="168" spans="17:142" x14ac:dyDescent="0.2">
      <c r="Q168" s="1"/>
      <c r="R168" s="1"/>
      <c r="S168" s="1"/>
      <c r="T168" s="1"/>
      <c r="U168" s="1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</row>
    <row r="169" spans="17:142" x14ac:dyDescent="0.2">
      <c r="Q169" s="1"/>
      <c r="R169" s="1"/>
      <c r="S169" s="1"/>
      <c r="T169" s="1"/>
      <c r="U169" s="1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</row>
    <row r="170" spans="17:142" x14ac:dyDescent="0.2">
      <c r="Q170" s="1"/>
      <c r="R170" s="1"/>
      <c r="S170" s="1"/>
      <c r="T170" s="1"/>
      <c r="U170" s="1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</row>
    <row r="171" spans="17:142" x14ac:dyDescent="0.2">
      <c r="Q171" s="1"/>
      <c r="R171" s="1"/>
      <c r="S171" s="1"/>
      <c r="T171" s="1"/>
      <c r="U171" s="1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</row>
    <row r="172" spans="17:142" x14ac:dyDescent="0.2">
      <c r="Q172" s="1"/>
      <c r="R172" s="1"/>
      <c r="S172" s="1"/>
      <c r="T172" s="1"/>
      <c r="U172" s="1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</row>
    <row r="173" spans="17:142" x14ac:dyDescent="0.2">
      <c r="Q173" s="1"/>
      <c r="R173" s="1"/>
      <c r="S173" s="1"/>
      <c r="T173" s="1"/>
      <c r="U173" s="1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</row>
    <row r="174" spans="17:142" x14ac:dyDescent="0.2">
      <c r="Q174" s="1"/>
      <c r="R174" s="1"/>
      <c r="S174" s="1"/>
      <c r="T174" s="1"/>
      <c r="U174" s="1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</row>
    <row r="175" spans="17:142" x14ac:dyDescent="0.2">
      <c r="Q175" s="1"/>
      <c r="R175" s="1"/>
      <c r="S175" s="1"/>
      <c r="T175" s="1"/>
      <c r="U175" s="1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</row>
    <row r="176" spans="17:142" x14ac:dyDescent="0.2">
      <c r="Q176" s="1"/>
      <c r="R176" s="1"/>
      <c r="S176" s="1"/>
      <c r="T176" s="1"/>
      <c r="U176" s="1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</row>
    <row r="177" spans="17:142" x14ac:dyDescent="0.2">
      <c r="Q177" s="1"/>
      <c r="R177" s="1"/>
      <c r="S177" s="1"/>
      <c r="T177" s="1"/>
      <c r="U177" s="1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</row>
    <row r="178" spans="17:142" x14ac:dyDescent="0.2">
      <c r="Q178" s="1"/>
      <c r="R178" s="1"/>
      <c r="S178" s="1"/>
      <c r="T178" s="1"/>
      <c r="U178" s="1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</row>
    <row r="179" spans="17:142" x14ac:dyDescent="0.2">
      <c r="Q179" s="1"/>
      <c r="R179" s="1"/>
      <c r="S179" s="1"/>
      <c r="T179" s="1"/>
      <c r="U179" s="1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</row>
    <row r="180" spans="17:142" x14ac:dyDescent="0.2">
      <c r="Q180" s="1"/>
      <c r="R180" s="1"/>
      <c r="S180" s="1"/>
      <c r="T180" s="1"/>
      <c r="U180" s="1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</row>
    <row r="181" spans="17:142" x14ac:dyDescent="0.2">
      <c r="Q181" s="1"/>
      <c r="R181" s="1"/>
      <c r="S181" s="1"/>
      <c r="T181" s="1"/>
      <c r="U181" s="1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</row>
    <row r="182" spans="17:142" x14ac:dyDescent="0.2">
      <c r="Q182" s="1"/>
      <c r="R182" s="1"/>
      <c r="S182" s="1"/>
      <c r="T182" s="1"/>
      <c r="U182" s="1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</row>
    <row r="183" spans="17:142" x14ac:dyDescent="0.2">
      <c r="Q183" s="1"/>
      <c r="R183" s="1"/>
      <c r="S183" s="1"/>
      <c r="T183" s="1"/>
      <c r="U183" s="1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</row>
    <row r="184" spans="17:142" x14ac:dyDescent="0.2">
      <c r="Q184" s="1"/>
      <c r="R184" s="1"/>
      <c r="S184" s="1"/>
      <c r="T184" s="1"/>
      <c r="U184" s="1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</row>
    <row r="185" spans="17:142" x14ac:dyDescent="0.2">
      <c r="Q185" s="1"/>
      <c r="R185" s="1"/>
      <c r="S185" s="1"/>
      <c r="T185" s="1"/>
      <c r="U185" s="1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</row>
    <row r="186" spans="17:142" x14ac:dyDescent="0.2">
      <c r="Q186" s="1"/>
      <c r="R186" s="1"/>
      <c r="S186" s="1"/>
      <c r="T186" s="1"/>
      <c r="U186" s="1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</row>
    <row r="187" spans="17:142" x14ac:dyDescent="0.2">
      <c r="Q187" s="1"/>
      <c r="R187" s="1"/>
      <c r="S187" s="1"/>
      <c r="T187" s="1"/>
      <c r="U187" s="1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</row>
    <row r="188" spans="17:142" x14ac:dyDescent="0.2">
      <c r="Q188" s="1"/>
      <c r="R188" s="1"/>
      <c r="S188" s="1"/>
      <c r="T188" s="1"/>
      <c r="U188" s="1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</row>
    <row r="189" spans="17:142" x14ac:dyDescent="0.2">
      <c r="Q189" s="1"/>
      <c r="R189" s="1"/>
      <c r="S189" s="1"/>
      <c r="T189" s="1"/>
      <c r="U189" s="1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</row>
    <row r="190" spans="17:142" x14ac:dyDescent="0.2">
      <c r="Q190" s="1"/>
      <c r="R190" s="1"/>
      <c r="S190" s="1"/>
      <c r="T190" s="1"/>
      <c r="U190" s="1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</row>
    <row r="191" spans="17:142" x14ac:dyDescent="0.2">
      <c r="Q191" s="1"/>
      <c r="R191" s="1"/>
      <c r="S191" s="1"/>
      <c r="T191" s="1"/>
      <c r="U191" s="1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</row>
    <row r="192" spans="17:142" x14ac:dyDescent="0.2">
      <c r="Q192" s="1"/>
      <c r="R192" s="1"/>
      <c r="S192" s="1"/>
      <c r="T192" s="1"/>
      <c r="U192" s="1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</row>
    <row r="193" spans="17:142" x14ac:dyDescent="0.2">
      <c r="Q193" s="1"/>
      <c r="R193" s="1"/>
      <c r="S193" s="1"/>
      <c r="T193" s="1"/>
      <c r="U193" s="1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</row>
    <row r="194" spans="17:142" x14ac:dyDescent="0.2">
      <c r="Q194" s="1"/>
      <c r="R194" s="1"/>
      <c r="S194" s="1"/>
      <c r="T194" s="1"/>
      <c r="U194" s="1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</row>
    <row r="195" spans="17:142" x14ac:dyDescent="0.2">
      <c r="Q195" s="1"/>
      <c r="R195" s="1"/>
      <c r="S195" s="1"/>
      <c r="T195" s="1"/>
      <c r="U195" s="1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</row>
    <row r="196" spans="17:142" x14ac:dyDescent="0.2">
      <c r="Q196" s="1"/>
      <c r="R196" s="1"/>
      <c r="S196" s="1"/>
      <c r="T196" s="1"/>
      <c r="U196" s="1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</row>
    <row r="197" spans="17:142" x14ac:dyDescent="0.2">
      <c r="Q197" s="1"/>
      <c r="R197" s="1"/>
      <c r="S197" s="1"/>
      <c r="T197" s="1"/>
      <c r="U197" s="1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</row>
    <row r="198" spans="17:142" x14ac:dyDescent="0.2">
      <c r="Q198" s="1"/>
      <c r="R198" s="1"/>
      <c r="S198" s="1"/>
      <c r="T198" s="1"/>
      <c r="U198" s="1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</row>
    <row r="199" spans="17:142" x14ac:dyDescent="0.2">
      <c r="Q199" s="1"/>
      <c r="R199" s="1"/>
      <c r="S199" s="1"/>
      <c r="T199" s="1"/>
      <c r="U199" s="1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</row>
    <row r="200" spans="17:142" x14ac:dyDescent="0.2">
      <c r="Q200" s="1"/>
      <c r="R200" s="1"/>
      <c r="S200" s="1"/>
      <c r="T200" s="1"/>
      <c r="U200" s="1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  <c r="DJ200" s="25"/>
      <c r="DK200" s="25"/>
      <c r="DL200" s="25"/>
      <c r="DM200" s="25"/>
      <c r="DN200" s="25"/>
      <c r="DO200" s="25"/>
      <c r="DP200" s="25"/>
      <c r="DQ200" s="25"/>
      <c r="DR200" s="25"/>
      <c r="DS200" s="25"/>
      <c r="DT200" s="25"/>
      <c r="DU200" s="25"/>
      <c r="DV200" s="25"/>
      <c r="DW200" s="25"/>
      <c r="DX200" s="25"/>
      <c r="DY200" s="25"/>
      <c r="DZ200" s="25"/>
      <c r="EA200" s="25"/>
      <c r="EB200" s="25"/>
      <c r="EC200" s="25"/>
      <c r="ED200" s="25"/>
      <c r="EE200" s="25"/>
      <c r="EF200" s="25"/>
      <c r="EG200" s="25"/>
      <c r="EH200" s="25"/>
      <c r="EI200" s="25"/>
      <c r="EJ200" s="25"/>
      <c r="EK200" s="25"/>
      <c r="EL200" s="25"/>
    </row>
    <row r="201" spans="17:142" x14ac:dyDescent="0.2">
      <c r="Q201" s="1"/>
      <c r="R201" s="1"/>
      <c r="S201" s="1"/>
      <c r="T201" s="1"/>
      <c r="U201" s="1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</row>
    <row r="202" spans="17:142" x14ac:dyDescent="0.2">
      <c r="Q202" s="1"/>
      <c r="R202" s="1"/>
      <c r="S202" s="1"/>
      <c r="T202" s="1"/>
      <c r="U202" s="1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  <c r="DJ202" s="25"/>
      <c r="DK202" s="25"/>
      <c r="DL202" s="25"/>
      <c r="DM202" s="25"/>
      <c r="DN202" s="25"/>
      <c r="DO202" s="25"/>
      <c r="DP202" s="25"/>
      <c r="DQ202" s="25"/>
      <c r="DR202" s="25"/>
      <c r="DS202" s="25"/>
      <c r="DT202" s="25"/>
      <c r="DU202" s="25"/>
      <c r="DV202" s="25"/>
      <c r="DW202" s="25"/>
      <c r="DX202" s="25"/>
      <c r="DY202" s="25"/>
      <c r="DZ202" s="25"/>
      <c r="EA202" s="25"/>
      <c r="EB202" s="25"/>
      <c r="EC202" s="25"/>
      <c r="ED202" s="25"/>
      <c r="EE202" s="25"/>
      <c r="EF202" s="25"/>
      <c r="EG202" s="25"/>
      <c r="EH202" s="25"/>
      <c r="EI202" s="25"/>
      <c r="EJ202" s="25"/>
      <c r="EK202" s="25"/>
      <c r="EL202" s="25"/>
    </row>
    <row r="203" spans="17:142" x14ac:dyDescent="0.2">
      <c r="Q203" s="1"/>
      <c r="R203" s="1"/>
      <c r="S203" s="1"/>
      <c r="T203" s="1"/>
      <c r="U203" s="1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  <c r="DJ203" s="25"/>
      <c r="DK203" s="25"/>
      <c r="DL203" s="25"/>
      <c r="DM203" s="25"/>
      <c r="DN203" s="25"/>
      <c r="DO203" s="25"/>
      <c r="DP203" s="25"/>
      <c r="DQ203" s="25"/>
      <c r="DR203" s="25"/>
      <c r="DS203" s="25"/>
      <c r="DT203" s="25"/>
      <c r="DU203" s="25"/>
      <c r="DV203" s="25"/>
      <c r="DW203" s="25"/>
      <c r="DX203" s="25"/>
      <c r="DY203" s="25"/>
      <c r="DZ203" s="25"/>
      <c r="EA203" s="25"/>
      <c r="EB203" s="25"/>
      <c r="EC203" s="25"/>
      <c r="ED203" s="25"/>
      <c r="EE203" s="25"/>
      <c r="EF203" s="25"/>
      <c r="EG203" s="25"/>
      <c r="EH203" s="25"/>
      <c r="EI203" s="25"/>
      <c r="EJ203" s="25"/>
      <c r="EK203" s="25"/>
      <c r="EL203" s="25"/>
    </row>
    <row r="204" spans="17:142" x14ac:dyDescent="0.2">
      <c r="Q204" s="1"/>
      <c r="R204" s="1"/>
      <c r="S204" s="1"/>
      <c r="T204" s="1"/>
      <c r="U204" s="1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  <c r="DR204" s="25"/>
      <c r="DS204" s="25"/>
      <c r="DT204" s="25"/>
      <c r="DU204" s="25"/>
      <c r="DV204" s="25"/>
      <c r="DW204" s="25"/>
      <c r="DX204" s="25"/>
      <c r="DY204" s="25"/>
      <c r="DZ204" s="25"/>
      <c r="EA204" s="25"/>
      <c r="EB204" s="25"/>
      <c r="EC204" s="25"/>
      <c r="ED204" s="25"/>
      <c r="EE204" s="25"/>
      <c r="EF204" s="25"/>
      <c r="EG204" s="25"/>
      <c r="EH204" s="25"/>
      <c r="EI204" s="25"/>
      <c r="EJ204" s="25"/>
      <c r="EK204" s="25"/>
      <c r="EL204" s="25"/>
    </row>
    <row r="205" spans="17:142" x14ac:dyDescent="0.2">
      <c r="Q205" s="1"/>
      <c r="R205" s="1"/>
      <c r="S205" s="1"/>
      <c r="T205" s="1"/>
      <c r="U205" s="1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  <c r="DJ205" s="25"/>
      <c r="DK205" s="25"/>
      <c r="DL205" s="25"/>
      <c r="DM205" s="25"/>
      <c r="DN205" s="25"/>
      <c r="DO205" s="25"/>
      <c r="DP205" s="25"/>
      <c r="DQ205" s="25"/>
      <c r="DR205" s="25"/>
      <c r="DS205" s="25"/>
      <c r="DT205" s="25"/>
      <c r="DU205" s="25"/>
      <c r="DV205" s="25"/>
      <c r="DW205" s="25"/>
      <c r="DX205" s="25"/>
      <c r="DY205" s="25"/>
      <c r="DZ205" s="25"/>
      <c r="EA205" s="25"/>
      <c r="EB205" s="25"/>
      <c r="EC205" s="25"/>
      <c r="ED205" s="25"/>
      <c r="EE205" s="25"/>
      <c r="EF205" s="25"/>
      <c r="EG205" s="25"/>
      <c r="EH205" s="25"/>
      <c r="EI205" s="25"/>
      <c r="EJ205" s="25"/>
      <c r="EK205" s="25"/>
      <c r="EL205" s="25"/>
    </row>
    <row r="206" spans="17:142" x14ac:dyDescent="0.2">
      <c r="Q206" s="1"/>
      <c r="R206" s="1"/>
      <c r="S206" s="1"/>
      <c r="T206" s="1"/>
      <c r="U206" s="1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  <c r="DJ206" s="25"/>
      <c r="DK206" s="25"/>
      <c r="DL206" s="25"/>
      <c r="DM206" s="25"/>
      <c r="DN206" s="25"/>
      <c r="DO206" s="25"/>
      <c r="DP206" s="25"/>
      <c r="DQ206" s="25"/>
      <c r="DR206" s="25"/>
      <c r="DS206" s="25"/>
      <c r="DT206" s="25"/>
      <c r="DU206" s="25"/>
      <c r="DV206" s="25"/>
      <c r="DW206" s="25"/>
      <c r="DX206" s="25"/>
      <c r="DY206" s="25"/>
      <c r="DZ206" s="25"/>
      <c r="EA206" s="25"/>
      <c r="EB206" s="25"/>
      <c r="EC206" s="25"/>
      <c r="ED206" s="25"/>
      <c r="EE206" s="25"/>
      <c r="EF206" s="25"/>
      <c r="EG206" s="25"/>
      <c r="EH206" s="25"/>
      <c r="EI206" s="25"/>
      <c r="EJ206" s="25"/>
      <c r="EK206" s="25"/>
      <c r="EL206" s="25"/>
    </row>
    <row r="207" spans="17:142" x14ac:dyDescent="0.2">
      <c r="Q207" s="1"/>
      <c r="R207" s="1"/>
      <c r="S207" s="1"/>
      <c r="T207" s="1"/>
      <c r="U207" s="1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  <c r="DJ207" s="25"/>
      <c r="DK207" s="25"/>
      <c r="DL207" s="25"/>
      <c r="DM207" s="25"/>
      <c r="DN207" s="25"/>
      <c r="DO207" s="25"/>
      <c r="DP207" s="25"/>
      <c r="DQ207" s="25"/>
      <c r="DR207" s="25"/>
      <c r="DS207" s="25"/>
      <c r="DT207" s="25"/>
      <c r="DU207" s="25"/>
      <c r="DV207" s="25"/>
      <c r="DW207" s="25"/>
      <c r="DX207" s="25"/>
      <c r="DY207" s="25"/>
      <c r="DZ207" s="25"/>
      <c r="EA207" s="25"/>
      <c r="EB207" s="25"/>
      <c r="EC207" s="25"/>
      <c r="ED207" s="25"/>
      <c r="EE207" s="25"/>
      <c r="EF207" s="25"/>
      <c r="EG207" s="25"/>
      <c r="EH207" s="25"/>
      <c r="EI207" s="25"/>
      <c r="EJ207" s="25"/>
      <c r="EK207" s="25"/>
      <c r="EL207" s="25"/>
    </row>
    <row r="208" spans="17:142" x14ac:dyDescent="0.2">
      <c r="Q208" s="1"/>
      <c r="R208" s="1"/>
      <c r="S208" s="1"/>
      <c r="T208" s="1"/>
      <c r="U208" s="1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  <c r="DJ208" s="25"/>
      <c r="DK208" s="25"/>
      <c r="DL208" s="25"/>
      <c r="DM208" s="25"/>
      <c r="DN208" s="25"/>
      <c r="DO208" s="25"/>
      <c r="DP208" s="25"/>
      <c r="DQ208" s="25"/>
      <c r="DR208" s="25"/>
      <c r="DS208" s="25"/>
      <c r="DT208" s="25"/>
      <c r="DU208" s="25"/>
      <c r="DV208" s="25"/>
      <c r="DW208" s="25"/>
      <c r="DX208" s="25"/>
      <c r="DY208" s="25"/>
      <c r="DZ208" s="25"/>
      <c r="EA208" s="25"/>
      <c r="EB208" s="25"/>
      <c r="EC208" s="25"/>
      <c r="ED208" s="25"/>
      <c r="EE208" s="25"/>
      <c r="EF208" s="25"/>
      <c r="EG208" s="25"/>
      <c r="EH208" s="25"/>
      <c r="EI208" s="25"/>
      <c r="EJ208" s="25"/>
      <c r="EK208" s="25"/>
      <c r="EL208" s="25"/>
    </row>
    <row r="209" spans="17:142" x14ac:dyDescent="0.2">
      <c r="Q209" s="1"/>
      <c r="R209" s="1"/>
      <c r="S209" s="1"/>
      <c r="T209" s="1"/>
      <c r="U209" s="1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  <c r="DJ209" s="25"/>
      <c r="DK209" s="25"/>
      <c r="DL209" s="25"/>
      <c r="DM209" s="25"/>
      <c r="DN209" s="25"/>
      <c r="DO209" s="25"/>
      <c r="DP209" s="25"/>
      <c r="DQ209" s="25"/>
      <c r="DR209" s="25"/>
      <c r="DS209" s="25"/>
      <c r="DT209" s="25"/>
      <c r="DU209" s="25"/>
      <c r="DV209" s="25"/>
      <c r="DW209" s="25"/>
      <c r="DX209" s="25"/>
      <c r="DY209" s="25"/>
      <c r="DZ209" s="25"/>
      <c r="EA209" s="25"/>
      <c r="EB209" s="25"/>
      <c r="EC209" s="25"/>
      <c r="ED209" s="25"/>
      <c r="EE209" s="25"/>
      <c r="EF209" s="25"/>
      <c r="EG209" s="25"/>
      <c r="EH209" s="25"/>
      <c r="EI209" s="25"/>
      <c r="EJ209" s="25"/>
      <c r="EK209" s="25"/>
      <c r="EL209" s="25"/>
    </row>
    <row r="210" spans="17:142" x14ac:dyDescent="0.2">
      <c r="Q210" s="1"/>
      <c r="R210" s="1"/>
      <c r="S210" s="1"/>
      <c r="T210" s="1"/>
      <c r="U210" s="1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  <c r="DR210" s="25"/>
      <c r="DS210" s="25"/>
      <c r="DT210" s="25"/>
      <c r="DU210" s="25"/>
      <c r="DV210" s="25"/>
      <c r="DW210" s="25"/>
      <c r="DX210" s="25"/>
      <c r="DY210" s="25"/>
      <c r="DZ210" s="25"/>
      <c r="EA210" s="25"/>
      <c r="EB210" s="25"/>
      <c r="EC210" s="25"/>
      <c r="ED210" s="25"/>
      <c r="EE210" s="25"/>
      <c r="EF210" s="25"/>
      <c r="EG210" s="25"/>
      <c r="EH210" s="25"/>
      <c r="EI210" s="25"/>
      <c r="EJ210" s="25"/>
      <c r="EK210" s="25"/>
      <c r="EL210" s="25"/>
    </row>
    <row r="211" spans="17:142" x14ac:dyDescent="0.2">
      <c r="Q211" s="1"/>
      <c r="R211" s="1"/>
      <c r="S211" s="1"/>
      <c r="T211" s="1"/>
      <c r="U211" s="1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  <c r="DJ211" s="25"/>
      <c r="DK211" s="25"/>
      <c r="DL211" s="25"/>
      <c r="DM211" s="25"/>
      <c r="DN211" s="25"/>
      <c r="DO211" s="25"/>
      <c r="DP211" s="25"/>
      <c r="DQ211" s="25"/>
      <c r="DR211" s="25"/>
      <c r="DS211" s="25"/>
      <c r="DT211" s="25"/>
      <c r="DU211" s="25"/>
      <c r="DV211" s="25"/>
      <c r="DW211" s="25"/>
      <c r="DX211" s="25"/>
      <c r="DY211" s="25"/>
      <c r="DZ211" s="25"/>
      <c r="EA211" s="25"/>
      <c r="EB211" s="25"/>
      <c r="EC211" s="25"/>
      <c r="ED211" s="25"/>
      <c r="EE211" s="25"/>
      <c r="EF211" s="25"/>
      <c r="EG211" s="25"/>
      <c r="EH211" s="25"/>
      <c r="EI211" s="25"/>
      <c r="EJ211" s="25"/>
      <c r="EK211" s="25"/>
      <c r="EL211" s="25"/>
    </row>
    <row r="212" spans="17:142" x14ac:dyDescent="0.2">
      <c r="Q212" s="1"/>
      <c r="R212" s="1"/>
      <c r="S212" s="1"/>
      <c r="T212" s="1"/>
      <c r="U212" s="1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  <c r="DJ212" s="25"/>
      <c r="DK212" s="25"/>
      <c r="DL212" s="25"/>
      <c r="DM212" s="25"/>
      <c r="DN212" s="25"/>
      <c r="DO212" s="25"/>
      <c r="DP212" s="25"/>
      <c r="DQ212" s="25"/>
      <c r="DR212" s="25"/>
      <c r="DS212" s="25"/>
      <c r="DT212" s="25"/>
      <c r="DU212" s="25"/>
      <c r="DV212" s="25"/>
      <c r="DW212" s="25"/>
      <c r="DX212" s="25"/>
      <c r="DY212" s="25"/>
      <c r="DZ212" s="25"/>
      <c r="EA212" s="25"/>
      <c r="EB212" s="25"/>
      <c r="EC212" s="25"/>
      <c r="ED212" s="25"/>
      <c r="EE212" s="25"/>
      <c r="EF212" s="25"/>
      <c r="EG212" s="25"/>
      <c r="EH212" s="25"/>
      <c r="EI212" s="25"/>
      <c r="EJ212" s="25"/>
      <c r="EK212" s="25"/>
      <c r="EL212" s="25"/>
    </row>
    <row r="213" spans="17:142" x14ac:dyDescent="0.2">
      <c r="Q213" s="1"/>
      <c r="R213" s="1"/>
      <c r="S213" s="1"/>
      <c r="T213" s="1"/>
      <c r="U213" s="1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  <c r="DJ213" s="25"/>
      <c r="DK213" s="25"/>
      <c r="DL213" s="25"/>
      <c r="DM213" s="25"/>
      <c r="DN213" s="25"/>
      <c r="DO213" s="25"/>
      <c r="DP213" s="25"/>
      <c r="DQ213" s="25"/>
      <c r="DR213" s="25"/>
      <c r="DS213" s="25"/>
      <c r="DT213" s="25"/>
      <c r="DU213" s="25"/>
      <c r="DV213" s="25"/>
      <c r="DW213" s="25"/>
      <c r="DX213" s="25"/>
      <c r="DY213" s="25"/>
      <c r="DZ213" s="25"/>
      <c r="EA213" s="25"/>
      <c r="EB213" s="25"/>
      <c r="EC213" s="25"/>
      <c r="ED213" s="25"/>
      <c r="EE213" s="25"/>
      <c r="EF213" s="25"/>
      <c r="EG213" s="25"/>
      <c r="EH213" s="25"/>
      <c r="EI213" s="25"/>
      <c r="EJ213" s="25"/>
      <c r="EK213" s="25"/>
      <c r="EL213" s="25"/>
    </row>
    <row r="214" spans="17:142" x14ac:dyDescent="0.2">
      <c r="Q214" s="1"/>
      <c r="R214" s="1"/>
      <c r="S214" s="1"/>
      <c r="T214" s="1"/>
      <c r="U214" s="1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N214" s="25"/>
      <c r="DO214" s="25"/>
      <c r="DP214" s="25"/>
      <c r="DQ214" s="25"/>
      <c r="DR214" s="25"/>
      <c r="DS214" s="25"/>
      <c r="DT214" s="25"/>
      <c r="DU214" s="25"/>
      <c r="DV214" s="25"/>
      <c r="DW214" s="25"/>
      <c r="DX214" s="25"/>
      <c r="DY214" s="25"/>
      <c r="DZ214" s="25"/>
      <c r="EA214" s="25"/>
      <c r="EB214" s="25"/>
      <c r="EC214" s="25"/>
      <c r="ED214" s="25"/>
      <c r="EE214" s="25"/>
      <c r="EF214" s="25"/>
      <c r="EG214" s="25"/>
      <c r="EH214" s="25"/>
      <c r="EI214" s="25"/>
      <c r="EJ214" s="25"/>
      <c r="EK214" s="25"/>
      <c r="EL214" s="25"/>
    </row>
    <row r="215" spans="17:142" x14ac:dyDescent="0.2">
      <c r="Q215" s="1"/>
      <c r="R215" s="1"/>
      <c r="S215" s="1"/>
      <c r="T215" s="1"/>
      <c r="U215" s="1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  <c r="DJ215" s="25"/>
      <c r="DK215" s="25"/>
      <c r="DL215" s="25"/>
      <c r="DM215" s="25"/>
      <c r="DN215" s="25"/>
      <c r="DO215" s="25"/>
      <c r="DP215" s="25"/>
      <c r="DQ215" s="25"/>
      <c r="DR215" s="25"/>
      <c r="DS215" s="25"/>
      <c r="DT215" s="25"/>
      <c r="DU215" s="25"/>
      <c r="DV215" s="25"/>
      <c r="DW215" s="25"/>
      <c r="DX215" s="25"/>
      <c r="DY215" s="25"/>
      <c r="DZ215" s="25"/>
      <c r="EA215" s="25"/>
      <c r="EB215" s="25"/>
      <c r="EC215" s="25"/>
      <c r="ED215" s="25"/>
      <c r="EE215" s="25"/>
      <c r="EF215" s="25"/>
      <c r="EG215" s="25"/>
      <c r="EH215" s="25"/>
      <c r="EI215" s="25"/>
      <c r="EJ215" s="25"/>
      <c r="EK215" s="25"/>
      <c r="EL215" s="25"/>
    </row>
    <row r="216" spans="17:142" x14ac:dyDescent="0.2">
      <c r="Q216" s="1"/>
      <c r="R216" s="1"/>
      <c r="S216" s="1"/>
      <c r="T216" s="1"/>
      <c r="U216" s="1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  <c r="DJ216" s="25"/>
      <c r="DK216" s="25"/>
      <c r="DL216" s="25"/>
      <c r="DM216" s="25"/>
      <c r="DN216" s="25"/>
      <c r="DO216" s="25"/>
      <c r="DP216" s="25"/>
      <c r="DQ216" s="25"/>
      <c r="DR216" s="25"/>
      <c r="DS216" s="25"/>
      <c r="DT216" s="25"/>
      <c r="DU216" s="25"/>
      <c r="DV216" s="25"/>
      <c r="DW216" s="25"/>
      <c r="DX216" s="25"/>
      <c r="DY216" s="25"/>
      <c r="DZ216" s="25"/>
      <c r="EA216" s="25"/>
      <c r="EB216" s="25"/>
      <c r="EC216" s="25"/>
      <c r="ED216" s="25"/>
      <c r="EE216" s="25"/>
      <c r="EF216" s="25"/>
      <c r="EG216" s="25"/>
      <c r="EH216" s="25"/>
      <c r="EI216" s="25"/>
      <c r="EJ216" s="25"/>
      <c r="EK216" s="25"/>
      <c r="EL216" s="25"/>
    </row>
    <row r="217" spans="17:142" x14ac:dyDescent="0.2">
      <c r="Q217" s="1"/>
      <c r="R217" s="1"/>
      <c r="S217" s="1"/>
      <c r="T217" s="1"/>
      <c r="U217" s="1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  <c r="DJ217" s="25"/>
      <c r="DK217" s="25"/>
      <c r="DL217" s="25"/>
      <c r="DM217" s="25"/>
      <c r="DN217" s="25"/>
      <c r="DO217" s="25"/>
      <c r="DP217" s="25"/>
      <c r="DQ217" s="25"/>
      <c r="DR217" s="25"/>
      <c r="DS217" s="25"/>
      <c r="DT217" s="25"/>
      <c r="DU217" s="25"/>
      <c r="DV217" s="25"/>
      <c r="DW217" s="25"/>
      <c r="DX217" s="25"/>
      <c r="DY217" s="25"/>
      <c r="DZ217" s="25"/>
      <c r="EA217" s="25"/>
      <c r="EB217" s="25"/>
      <c r="EC217" s="25"/>
      <c r="ED217" s="25"/>
      <c r="EE217" s="25"/>
      <c r="EF217" s="25"/>
      <c r="EG217" s="25"/>
      <c r="EH217" s="25"/>
      <c r="EI217" s="25"/>
      <c r="EJ217" s="25"/>
      <c r="EK217" s="25"/>
      <c r="EL217" s="25"/>
    </row>
    <row r="218" spans="17:142" x14ac:dyDescent="0.2">
      <c r="Q218" s="1"/>
      <c r="R218" s="1"/>
      <c r="S218" s="1"/>
      <c r="T218" s="1"/>
      <c r="U218" s="1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  <c r="DJ218" s="25"/>
      <c r="DK218" s="25"/>
      <c r="DL218" s="25"/>
      <c r="DM218" s="25"/>
      <c r="DN218" s="25"/>
      <c r="DO218" s="25"/>
      <c r="DP218" s="25"/>
      <c r="DQ218" s="25"/>
      <c r="DR218" s="25"/>
      <c r="DS218" s="25"/>
      <c r="DT218" s="25"/>
      <c r="DU218" s="25"/>
      <c r="DV218" s="25"/>
      <c r="DW218" s="25"/>
      <c r="DX218" s="25"/>
      <c r="DY218" s="25"/>
      <c r="DZ218" s="25"/>
      <c r="EA218" s="25"/>
      <c r="EB218" s="25"/>
      <c r="EC218" s="25"/>
      <c r="ED218" s="25"/>
      <c r="EE218" s="25"/>
      <c r="EF218" s="25"/>
      <c r="EG218" s="25"/>
      <c r="EH218" s="25"/>
      <c r="EI218" s="25"/>
      <c r="EJ218" s="25"/>
      <c r="EK218" s="25"/>
      <c r="EL218" s="25"/>
    </row>
    <row r="219" spans="17:142" x14ac:dyDescent="0.2">
      <c r="Q219" s="1"/>
      <c r="R219" s="1"/>
      <c r="S219" s="1"/>
      <c r="T219" s="1"/>
      <c r="U219" s="1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  <c r="DJ219" s="25"/>
      <c r="DK219" s="25"/>
      <c r="DL219" s="25"/>
      <c r="DM219" s="25"/>
      <c r="DN219" s="25"/>
      <c r="DO219" s="25"/>
      <c r="DP219" s="25"/>
      <c r="DQ219" s="25"/>
      <c r="DR219" s="25"/>
      <c r="DS219" s="25"/>
      <c r="DT219" s="25"/>
      <c r="DU219" s="25"/>
      <c r="DV219" s="25"/>
      <c r="DW219" s="25"/>
      <c r="DX219" s="25"/>
      <c r="DY219" s="25"/>
      <c r="DZ219" s="25"/>
      <c r="EA219" s="25"/>
      <c r="EB219" s="25"/>
      <c r="EC219" s="25"/>
      <c r="ED219" s="25"/>
      <c r="EE219" s="25"/>
      <c r="EF219" s="25"/>
      <c r="EG219" s="25"/>
      <c r="EH219" s="25"/>
      <c r="EI219" s="25"/>
      <c r="EJ219" s="25"/>
      <c r="EK219" s="25"/>
      <c r="EL219" s="25"/>
    </row>
    <row r="220" spans="17:142" x14ac:dyDescent="0.2">
      <c r="Q220" s="1"/>
      <c r="R220" s="1"/>
      <c r="S220" s="1"/>
      <c r="T220" s="1"/>
      <c r="U220" s="1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  <c r="DJ220" s="25"/>
      <c r="DK220" s="25"/>
      <c r="DL220" s="25"/>
      <c r="DM220" s="25"/>
      <c r="DN220" s="25"/>
      <c r="DO220" s="25"/>
      <c r="DP220" s="25"/>
      <c r="DQ220" s="25"/>
      <c r="DR220" s="25"/>
      <c r="DS220" s="25"/>
      <c r="DT220" s="25"/>
      <c r="DU220" s="25"/>
      <c r="DV220" s="25"/>
      <c r="DW220" s="25"/>
      <c r="DX220" s="25"/>
      <c r="DY220" s="25"/>
      <c r="DZ220" s="25"/>
      <c r="EA220" s="25"/>
      <c r="EB220" s="25"/>
      <c r="EC220" s="25"/>
      <c r="ED220" s="25"/>
      <c r="EE220" s="25"/>
      <c r="EF220" s="25"/>
      <c r="EG220" s="25"/>
      <c r="EH220" s="25"/>
      <c r="EI220" s="25"/>
      <c r="EJ220" s="25"/>
      <c r="EK220" s="25"/>
      <c r="EL220" s="25"/>
    </row>
    <row r="221" spans="17:142" x14ac:dyDescent="0.2">
      <c r="Q221" s="1"/>
      <c r="R221" s="1"/>
      <c r="S221" s="1"/>
      <c r="T221" s="1"/>
      <c r="U221" s="1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  <c r="DJ221" s="25"/>
      <c r="DK221" s="25"/>
      <c r="DL221" s="25"/>
      <c r="DM221" s="25"/>
      <c r="DN221" s="25"/>
      <c r="DO221" s="25"/>
      <c r="DP221" s="25"/>
      <c r="DQ221" s="25"/>
      <c r="DR221" s="25"/>
      <c r="DS221" s="25"/>
      <c r="DT221" s="25"/>
      <c r="DU221" s="25"/>
      <c r="DV221" s="25"/>
      <c r="DW221" s="25"/>
      <c r="DX221" s="25"/>
      <c r="DY221" s="25"/>
      <c r="DZ221" s="25"/>
      <c r="EA221" s="25"/>
      <c r="EB221" s="25"/>
      <c r="EC221" s="25"/>
      <c r="ED221" s="25"/>
      <c r="EE221" s="25"/>
      <c r="EF221" s="25"/>
      <c r="EG221" s="25"/>
      <c r="EH221" s="25"/>
      <c r="EI221" s="25"/>
      <c r="EJ221" s="25"/>
      <c r="EK221" s="25"/>
      <c r="EL221" s="25"/>
    </row>
    <row r="222" spans="17:142" x14ac:dyDescent="0.2">
      <c r="Q222" s="1"/>
      <c r="R222" s="1"/>
      <c r="S222" s="1"/>
      <c r="T222" s="1"/>
      <c r="U222" s="1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  <c r="DJ222" s="25"/>
      <c r="DK222" s="25"/>
      <c r="DL222" s="25"/>
      <c r="DM222" s="25"/>
      <c r="DN222" s="25"/>
      <c r="DO222" s="25"/>
      <c r="DP222" s="25"/>
      <c r="DQ222" s="25"/>
      <c r="DR222" s="25"/>
      <c r="DS222" s="25"/>
      <c r="DT222" s="25"/>
      <c r="DU222" s="25"/>
      <c r="DV222" s="25"/>
      <c r="DW222" s="25"/>
      <c r="DX222" s="25"/>
      <c r="DY222" s="25"/>
      <c r="DZ222" s="25"/>
      <c r="EA222" s="25"/>
      <c r="EB222" s="25"/>
      <c r="EC222" s="25"/>
      <c r="ED222" s="25"/>
      <c r="EE222" s="25"/>
      <c r="EF222" s="25"/>
      <c r="EG222" s="25"/>
      <c r="EH222" s="25"/>
      <c r="EI222" s="25"/>
      <c r="EJ222" s="25"/>
      <c r="EK222" s="25"/>
      <c r="EL222" s="25"/>
    </row>
    <row r="223" spans="17:142" x14ac:dyDescent="0.2">
      <c r="Q223" s="1"/>
      <c r="R223" s="1"/>
      <c r="S223" s="1"/>
      <c r="T223" s="1"/>
      <c r="U223" s="1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  <c r="DJ223" s="25"/>
      <c r="DK223" s="25"/>
      <c r="DL223" s="25"/>
      <c r="DM223" s="25"/>
      <c r="DN223" s="25"/>
      <c r="DO223" s="25"/>
      <c r="DP223" s="25"/>
      <c r="DQ223" s="25"/>
      <c r="DR223" s="25"/>
      <c r="DS223" s="25"/>
      <c r="DT223" s="25"/>
      <c r="DU223" s="25"/>
      <c r="DV223" s="25"/>
      <c r="DW223" s="25"/>
      <c r="DX223" s="25"/>
      <c r="DY223" s="25"/>
      <c r="DZ223" s="25"/>
      <c r="EA223" s="25"/>
      <c r="EB223" s="25"/>
      <c r="EC223" s="25"/>
      <c r="ED223" s="25"/>
      <c r="EE223" s="25"/>
      <c r="EF223" s="25"/>
      <c r="EG223" s="25"/>
      <c r="EH223" s="25"/>
      <c r="EI223" s="25"/>
      <c r="EJ223" s="25"/>
      <c r="EK223" s="25"/>
      <c r="EL223" s="25"/>
    </row>
    <row r="224" spans="17:142" x14ac:dyDescent="0.2">
      <c r="Q224" s="1"/>
      <c r="R224" s="1"/>
      <c r="S224" s="1"/>
      <c r="T224" s="1"/>
      <c r="U224" s="1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  <c r="DJ224" s="25"/>
      <c r="DK224" s="25"/>
      <c r="DL224" s="25"/>
      <c r="DM224" s="25"/>
      <c r="DN224" s="25"/>
      <c r="DO224" s="25"/>
      <c r="DP224" s="25"/>
      <c r="DQ224" s="25"/>
      <c r="DR224" s="25"/>
      <c r="DS224" s="25"/>
      <c r="DT224" s="25"/>
      <c r="DU224" s="25"/>
      <c r="DV224" s="25"/>
      <c r="DW224" s="25"/>
      <c r="DX224" s="25"/>
      <c r="DY224" s="25"/>
      <c r="DZ224" s="25"/>
      <c r="EA224" s="25"/>
      <c r="EB224" s="25"/>
      <c r="EC224" s="25"/>
      <c r="ED224" s="25"/>
      <c r="EE224" s="25"/>
      <c r="EF224" s="25"/>
      <c r="EG224" s="25"/>
      <c r="EH224" s="25"/>
      <c r="EI224" s="25"/>
      <c r="EJ224" s="25"/>
      <c r="EK224" s="25"/>
      <c r="EL224" s="25"/>
    </row>
    <row r="225" spans="17:142" x14ac:dyDescent="0.2">
      <c r="Q225" s="1"/>
      <c r="R225" s="1"/>
      <c r="S225" s="1"/>
      <c r="T225" s="1"/>
      <c r="U225" s="1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  <c r="DJ225" s="25"/>
      <c r="DK225" s="25"/>
      <c r="DL225" s="25"/>
      <c r="DM225" s="25"/>
      <c r="DN225" s="25"/>
      <c r="DO225" s="25"/>
      <c r="DP225" s="25"/>
      <c r="DQ225" s="25"/>
      <c r="DR225" s="25"/>
      <c r="DS225" s="25"/>
      <c r="DT225" s="25"/>
      <c r="DU225" s="25"/>
      <c r="DV225" s="25"/>
      <c r="DW225" s="25"/>
      <c r="DX225" s="25"/>
      <c r="DY225" s="25"/>
      <c r="DZ225" s="25"/>
      <c r="EA225" s="25"/>
      <c r="EB225" s="25"/>
      <c r="EC225" s="25"/>
      <c r="ED225" s="25"/>
      <c r="EE225" s="25"/>
      <c r="EF225" s="25"/>
      <c r="EG225" s="25"/>
      <c r="EH225" s="25"/>
      <c r="EI225" s="25"/>
      <c r="EJ225" s="25"/>
      <c r="EK225" s="25"/>
      <c r="EL225" s="25"/>
    </row>
    <row r="226" spans="17:142" x14ac:dyDescent="0.2">
      <c r="Q226" s="1"/>
      <c r="R226" s="1"/>
      <c r="S226" s="1"/>
      <c r="T226" s="1"/>
      <c r="U226" s="1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  <c r="DJ226" s="25"/>
      <c r="DK226" s="25"/>
      <c r="DL226" s="25"/>
      <c r="DM226" s="25"/>
      <c r="DN226" s="25"/>
      <c r="DO226" s="25"/>
      <c r="DP226" s="25"/>
      <c r="DQ226" s="25"/>
      <c r="DR226" s="25"/>
      <c r="DS226" s="25"/>
      <c r="DT226" s="25"/>
      <c r="DU226" s="25"/>
      <c r="DV226" s="25"/>
      <c r="DW226" s="25"/>
      <c r="DX226" s="25"/>
      <c r="DY226" s="25"/>
      <c r="DZ226" s="25"/>
      <c r="EA226" s="25"/>
      <c r="EB226" s="25"/>
      <c r="EC226" s="25"/>
      <c r="ED226" s="25"/>
      <c r="EE226" s="25"/>
      <c r="EF226" s="25"/>
      <c r="EG226" s="25"/>
      <c r="EH226" s="25"/>
      <c r="EI226" s="25"/>
      <c r="EJ226" s="25"/>
      <c r="EK226" s="25"/>
      <c r="EL226" s="25"/>
    </row>
    <row r="227" spans="17:142" x14ac:dyDescent="0.2">
      <c r="Q227" s="1"/>
      <c r="R227" s="1"/>
      <c r="S227" s="1"/>
      <c r="T227" s="1"/>
      <c r="U227" s="1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  <c r="DJ227" s="25"/>
      <c r="DK227" s="25"/>
      <c r="DL227" s="25"/>
      <c r="DM227" s="25"/>
      <c r="DN227" s="25"/>
      <c r="DO227" s="25"/>
      <c r="DP227" s="25"/>
      <c r="DQ227" s="25"/>
      <c r="DR227" s="25"/>
      <c r="DS227" s="25"/>
      <c r="DT227" s="25"/>
      <c r="DU227" s="25"/>
      <c r="DV227" s="25"/>
      <c r="DW227" s="25"/>
      <c r="DX227" s="25"/>
      <c r="DY227" s="25"/>
      <c r="DZ227" s="25"/>
      <c r="EA227" s="25"/>
      <c r="EB227" s="25"/>
      <c r="EC227" s="25"/>
      <c r="ED227" s="25"/>
      <c r="EE227" s="25"/>
      <c r="EF227" s="25"/>
      <c r="EG227" s="25"/>
      <c r="EH227" s="25"/>
      <c r="EI227" s="25"/>
      <c r="EJ227" s="25"/>
      <c r="EK227" s="25"/>
      <c r="EL227" s="25"/>
    </row>
    <row r="228" spans="17:142" x14ac:dyDescent="0.2">
      <c r="Q228" s="1"/>
      <c r="R228" s="1"/>
      <c r="S228" s="1"/>
      <c r="T228" s="1"/>
      <c r="U228" s="1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  <c r="DA228" s="25"/>
      <c r="DB228" s="25"/>
      <c r="DC228" s="25"/>
      <c r="DD228" s="25"/>
      <c r="DE228" s="25"/>
      <c r="DF228" s="25"/>
      <c r="DG228" s="25"/>
      <c r="DH228" s="25"/>
      <c r="DI228" s="25"/>
      <c r="DJ228" s="25"/>
      <c r="DK228" s="25"/>
      <c r="DL228" s="25"/>
      <c r="DM228" s="25"/>
      <c r="DN228" s="25"/>
      <c r="DO228" s="25"/>
      <c r="DP228" s="25"/>
      <c r="DQ228" s="25"/>
      <c r="DR228" s="25"/>
      <c r="DS228" s="25"/>
      <c r="DT228" s="25"/>
      <c r="DU228" s="25"/>
      <c r="DV228" s="25"/>
      <c r="DW228" s="25"/>
      <c r="DX228" s="25"/>
      <c r="DY228" s="25"/>
      <c r="DZ228" s="25"/>
      <c r="EA228" s="25"/>
      <c r="EB228" s="25"/>
      <c r="EC228" s="25"/>
      <c r="ED228" s="25"/>
      <c r="EE228" s="25"/>
      <c r="EF228" s="25"/>
      <c r="EG228" s="25"/>
      <c r="EH228" s="25"/>
      <c r="EI228" s="25"/>
      <c r="EJ228" s="25"/>
      <c r="EK228" s="25"/>
      <c r="EL228" s="25"/>
    </row>
    <row r="229" spans="17:142" x14ac:dyDescent="0.2">
      <c r="Q229" s="1"/>
      <c r="R229" s="1"/>
      <c r="S229" s="1"/>
      <c r="T229" s="1"/>
      <c r="U229" s="1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  <c r="DA229" s="25"/>
      <c r="DB229" s="25"/>
      <c r="DC229" s="25"/>
      <c r="DD229" s="25"/>
      <c r="DE229" s="25"/>
      <c r="DF229" s="25"/>
      <c r="DG229" s="25"/>
      <c r="DH229" s="25"/>
      <c r="DI229" s="25"/>
      <c r="DJ229" s="25"/>
      <c r="DK229" s="25"/>
      <c r="DL229" s="25"/>
      <c r="DM229" s="25"/>
      <c r="DN229" s="25"/>
      <c r="DO229" s="25"/>
      <c r="DP229" s="25"/>
      <c r="DQ229" s="25"/>
      <c r="DR229" s="25"/>
      <c r="DS229" s="25"/>
      <c r="DT229" s="25"/>
      <c r="DU229" s="25"/>
      <c r="DV229" s="25"/>
      <c r="DW229" s="25"/>
      <c r="DX229" s="25"/>
      <c r="DY229" s="25"/>
      <c r="DZ229" s="25"/>
      <c r="EA229" s="25"/>
      <c r="EB229" s="25"/>
      <c r="EC229" s="25"/>
      <c r="ED229" s="25"/>
      <c r="EE229" s="25"/>
      <c r="EF229" s="25"/>
      <c r="EG229" s="25"/>
      <c r="EH229" s="25"/>
      <c r="EI229" s="25"/>
      <c r="EJ229" s="25"/>
      <c r="EK229" s="25"/>
      <c r="EL229" s="25"/>
    </row>
    <row r="230" spans="17:142" x14ac:dyDescent="0.2">
      <c r="Q230" s="1"/>
      <c r="R230" s="1"/>
      <c r="S230" s="1"/>
      <c r="T230" s="1"/>
      <c r="U230" s="1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  <c r="DJ230" s="25"/>
      <c r="DK230" s="25"/>
      <c r="DL230" s="25"/>
      <c r="DM230" s="25"/>
      <c r="DN230" s="25"/>
      <c r="DO230" s="25"/>
      <c r="DP230" s="25"/>
      <c r="DQ230" s="25"/>
      <c r="DR230" s="25"/>
      <c r="DS230" s="25"/>
      <c r="DT230" s="25"/>
      <c r="DU230" s="25"/>
      <c r="DV230" s="25"/>
      <c r="DW230" s="25"/>
      <c r="DX230" s="25"/>
      <c r="DY230" s="25"/>
      <c r="DZ230" s="25"/>
      <c r="EA230" s="25"/>
      <c r="EB230" s="25"/>
      <c r="EC230" s="25"/>
      <c r="ED230" s="25"/>
      <c r="EE230" s="25"/>
      <c r="EF230" s="25"/>
      <c r="EG230" s="25"/>
      <c r="EH230" s="25"/>
      <c r="EI230" s="25"/>
      <c r="EJ230" s="25"/>
      <c r="EK230" s="25"/>
      <c r="EL230" s="25"/>
    </row>
    <row r="231" spans="17:142" x14ac:dyDescent="0.2">
      <c r="Q231" s="1"/>
      <c r="R231" s="1"/>
      <c r="S231" s="1"/>
      <c r="T231" s="1"/>
      <c r="U231" s="1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  <c r="DA231" s="25"/>
      <c r="DB231" s="25"/>
      <c r="DC231" s="25"/>
      <c r="DD231" s="25"/>
      <c r="DE231" s="25"/>
      <c r="DF231" s="25"/>
      <c r="DG231" s="25"/>
      <c r="DH231" s="25"/>
      <c r="DI231" s="25"/>
      <c r="DJ231" s="25"/>
      <c r="DK231" s="25"/>
      <c r="DL231" s="25"/>
      <c r="DM231" s="25"/>
      <c r="DN231" s="25"/>
      <c r="DO231" s="25"/>
      <c r="DP231" s="25"/>
      <c r="DQ231" s="25"/>
      <c r="DR231" s="25"/>
      <c r="DS231" s="25"/>
      <c r="DT231" s="25"/>
      <c r="DU231" s="25"/>
      <c r="DV231" s="25"/>
      <c r="DW231" s="25"/>
      <c r="DX231" s="25"/>
      <c r="DY231" s="25"/>
      <c r="DZ231" s="25"/>
      <c r="EA231" s="25"/>
      <c r="EB231" s="25"/>
      <c r="EC231" s="25"/>
      <c r="ED231" s="25"/>
      <c r="EE231" s="25"/>
      <c r="EF231" s="25"/>
      <c r="EG231" s="25"/>
      <c r="EH231" s="25"/>
      <c r="EI231" s="25"/>
      <c r="EJ231" s="25"/>
      <c r="EK231" s="25"/>
      <c r="EL231" s="25"/>
    </row>
    <row r="232" spans="17:142" x14ac:dyDescent="0.2">
      <c r="Q232" s="1"/>
      <c r="R232" s="1"/>
      <c r="S232" s="1"/>
      <c r="T232" s="1"/>
      <c r="U232" s="1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  <c r="DA232" s="25"/>
      <c r="DB232" s="25"/>
      <c r="DC232" s="25"/>
      <c r="DD232" s="25"/>
      <c r="DE232" s="25"/>
      <c r="DF232" s="25"/>
      <c r="DG232" s="25"/>
      <c r="DH232" s="25"/>
      <c r="DI232" s="25"/>
      <c r="DJ232" s="25"/>
      <c r="DK232" s="25"/>
      <c r="DL232" s="25"/>
      <c r="DM232" s="25"/>
      <c r="DN232" s="25"/>
      <c r="DO232" s="25"/>
      <c r="DP232" s="25"/>
      <c r="DQ232" s="25"/>
      <c r="DR232" s="25"/>
      <c r="DS232" s="25"/>
      <c r="DT232" s="25"/>
      <c r="DU232" s="25"/>
      <c r="DV232" s="25"/>
      <c r="DW232" s="25"/>
      <c r="DX232" s="25"/>
      <c r="DY232" s="25"/>
      <c r="DZ232" s="25"/>
      <c r="EA232" s="25"/>
      <c r="EB232" s="25"/>
      <c r="EC232" s="25"/>
      <c r="ED232" s="25"/>
      <c r="EE232" s="25"/>
      <c r="EF232" s="25"/>
      <c r="EG232" s="25"/>
      <c r="EH232" s="25"/>
      <c r="EI232" s="25"/>
      <c r="EJ232" s="25"/>
      <c r="EK232" s="25"/>
      <c r="EL232" s="25"/>
    </row>
    <row r="233" spans="17:142" x14ac:dyDescent="0.2">
      <c r="Q233" s="1"/>
      <c r="R233" s="1"/>
      <c r="S233" s="1"/>
      <c r="T233" s="1"/>
      <c r="U233" s="1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  <c r="DA233" s="25"/>
      <c r="DB233" s="25"/>
      <c r="DC233" s="25"/>
      <c r="DD233" s="25"/>
      <c r="DE233" s="25"/>
      <c r="DF233" s="25"/>
      <c r="DG233" s="25"/>
      <c r="DH233" s="25"/>
      <c r="DI233" s="25"/>
      <c r="DJ233" s="25"/>
      <c r="DK233" s="25"/>
      <c r="DL233" s="25"/>
      <c r="DM233" s="25"/>
      <c r="DN233" s="25"/>
      <c r="DO233" s="25"/>
      <c r="DP233" s="25"/>
      <c r="DQ233" s="25"/>
      <c r="DR233" s="25"/>
      <c r="DS233" s="25"/>
      <c r="DT233" s="25"/>
      <c r="DU233" s="25"/>
      <c r="DV233" s="25"/>
      <c r="DW233" s="25"/>
      <c r="DX233" s="25"/>
      <c r="DY233" s="25"/>
      <c r="DZ233" s="25"/>
      <c r="EA233" s="25"/>
      <c r="EB233" s="25"/>
      <c r="EC233" s="25"/>
      <c r="ED233" s="25"/>
      <c r="EE233" s="25"/>
      <c r="EF233" s="25"/>
      <c r="EG233" s="25"/>
      <c r="EH233" s="25"/>
      <c r="EI233" s="25"/>
      <c r="EJ233" s="25"/>
      <c r="EK233" s="25"/>
      <c r="EL233" s="25"/>
    </row>
    <row r="234" spans="17:142" x14ac:dyDescent="0.2">
      <c r="Q234" s="1"/>
      <c r="R234" s="1"/>
      <c r="S234" s="1"/>
      <c r="T234" s="1"/>
      <c r="U234" s="1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  <c r="CX234" s="25"/>
      <c r="CY234" s="25"/>
      <c r="CZ234" s="25"/>
      <c r="DA234" s="25"/>
      <c r="DB234" s="25"/>
      <c r="DC234" s="25"/>
      <c r="DD234" s="25"/>
      <c r="DE234" s="25"/>
      <c r="DF234" s="25"/>
      <c r="DG234" s="25"/>
      <c r="DH234" s="25"/>
      <c r="DI234" s="25"/>
      <c r="DJ234" s="25"/>
      <c r="DK234" s="25"/>
      <c r="DL234" s="25"/>
      <c r="DM234" s="25"/>
      <c r="DN234" s="25"/>
      <c r="DO234" s="25"/>
      <c r="DP234" s="25"/>
      <c r="DQ234" s="25"/>
      <c r="DR234" s="25"/>
      <c r="DS234" s="25"/>
      <c r="DT234" s="25"/>
      <c r="DU234" s="25"/>
      <c r="DV234" s="25"/>
      <c r="DW234" s="25"/>
      <c r="DX234" s="25"/>
      <c r="DY234" s="25"/>
      <c r="DZ234" s="25"/>
      <c r="EA234" s="25"/>
      <c r="EB234" s="25"/>
      <c r="EC234" s="25"/>
      <c r="ED234" s="25"/>
      <c r="EE234" s="25"/>
      <c r="EF234" s="25"/>
      <c r="EG234" s="25"/>
      <c r="EH234" s="25"/>
      <c r="EI234" s="25"/>
      <c r="EJ234" s="25"/>
      <c r="EK234" s="25"/>
      <c r="EL234" s="25"/>
    </row>
    <row r="235" spans="17:142" x14ac:dyDescent="0.2">
      <c r="Q235" s="1"/>
      <c r="R235" s="1"/>
      <c r="S235" s="1"/>
      <c r="T235" s="1"/>
      <c r="U235" s="1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  <c r="DA235" s="25"/>
      <c r="DB235" s="25"/>
      <c r="DC235" s="25"/>
      <c r="DD235" s="25"/>
      <c r="DE235" s="25"/>
      <c r="DF235" s="25"/>
      <c r="DG235" s="25"/>
      <c r="DH235" s="25"/>
      <c r="DI235" s="25"/>
      <c r="DJ235" s="25"/>
      <c r="DK235" s="25"/>
      <c r="DL235" s="25"/>
      <c r="DM235" s="25"/>
      <c r="DN235" s="25"/>
      <c r="DO235" s="25"/>
      <c r="DP235" s="25"/>
      <c r="DQ235" s="25"/>
      <c r="DR235" s="25"/>
      <c r="DS235" s="25"/>
      <c r="DT235" s="25"/>
      <c r="DU235" s="25"/>
      <c r="DV235" s="25"/>
      <c r="DW235" s="25"/>
      <c r="DX235" s="25"/>
      <c r="DY235" s="25"/>
      <c r="DZ235" s="25"/>
      <c r="EA235" s="25"/>
      <c r="EB235" s="25"/>
      <c r="EC235" s="25"/>
      <c r="ED235" s="25"/>
      <c r="EE235" s="25"/>
      <c r="EF235" s="25"/>
      <c r="EG235" s="25"/>
      <c r="EH235" s="25"/>
      <c r="EI235" s="25"/>
      <c r="EJ235" s="25"/>
      <c r="EK235" s="25"/>
      <c r="EL235" s="25"/>
    </row>
    <row r="236" spans="17:142" x14ac:dyDescent="0.2">
      <c r="Q236" s="1"/>
      <c r="R236" s="1"/>
      <c r="S236" s="1"/>
      <c r="T236" s="1"/>
      <c r="U236" s="1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  <c r="DA236" s="25"/>
      <c r="DB236" s="25"/>
      <c r="DC236" s="25"/>
      <c r="DD236" s="25"/>
      <c r="DE236" s="25"/>
      <c r="DF236" s="25"/>
      <c r="DG236" s="25"/>
      <c r="DH236" s="25"/>
      <c r="DI236" s="25"/>
      <c r="DJ236" s="25"/>
      <c r="DK236" s="25"/>
      <c r="DL236" s="25"/>
      <c r="DM236" s="25"/>
      <c r="DN236" s="25"/>
      <c r="DO236" s="25"/>
      <c r="DP236" s="25"/>
      <c r="DQ236" s="25"/>
      <c r="DR236" s="25"/>
      <c r="DS236" s="25"/>
      <c r="DT236" s="25"/>
      <c r="DU236" s="25"/>
      <c r="DV236" s="25"/>
      <c r="DW236" s="25"/>
      <c r="DX236" s="25"/>
      <c r="DY236" s="25"/>
      <c r="DZ236" s="25"/>
      <c r="EA236" s="25"/>
      <c r="EB236" s="25"/>
      <c r="EC236" s="25"/>
      <c r="ED236" s="25"/>
      <c r="EE236" s="25"/>
      <c r="EF236" s="25"/>
      <c r="EG236" s="25"/>
      <c r="EH236" s="25"/>
      <c r="EI236" s="25"/>
      <c r="EJ236" s="25"/>
      <c r="EK236" s="25"/>
      <c r="EL236" s="25"/>
    </row>
    <row r="237" spans="17:142" x14ac:dyDescent="0.2">
      <c r="Q237" s="1"/>
      <c r="R237" s="1"/>
      <c r="S237" s="1"/>
      <c r="T237" s="1"/>
      <c r="U237" s="1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  <c r="DA237" s="25"/>
      <c r="DB237" s="25"/>
      <c r="DC237" s="25"/>
      <c r="DD237" s="25"/>
      <c r="DE237" s="25"/>
      <c r="DF237" s="25"/>
      <c r="DG237" s="25"/>
      <c r="DH237" s="25"/>
      <c r="DI237" s="25"/>
      <c r="DJ237" s="25"/>
      <c r="DK237" s="25"/>
      <c r="DL237" s="25"/>
      <c r="DM237" s="25"/>
      <c r="DN237" s="25"/>
      <c r="DO237" s="25"/>
      <c r="DP237" s="25"/>
      <c r="DQ237" s="25"/>
      <c r="DR237" s="25"/>
      <c r="DS237" s="25"/>
      <c r="DT237" s="25"/>
      <c r="DU237" s="25"/>
      <c r="DV237" s="25"/>
      <c r="DW237" s="25"/>
      <c r="DX237" s="25"/>
      <c r="DY237" s="25"/>
      <c r="DZ237" s="25"/>
      <c r="EA237" s="25"/>
      <c r="EB237" s="25"/>
      <c r="EC237" s="25"/>
      <c r="ED237" s="25"/>
      <c r="EE237" s="25"/>
      <c r="EF237" s="25"/>
      <c r="EG237" s="25"/>
      <c r="EH237" s="25"/>
      <c r="EI237" s="25"/>
      <c r="EJ237" s="25"/>
      <c r="EK237" s="25"/>
      <c r="EL237" s="25"/>
    </row>
    <row r="238" spans="17:142" x14ac:dyDescent="0.2">
      <c r="Q238" s="1"/>
      <c r="R238" s="1"/>
      <c r="S238" s="1"/>
      <c r="T238" s="1"/>
      <c r="U238" s="1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N238" s="25"/>
      <c r="DO238" s="25"/>
      <c r="DP238" s="25"/>
      <c r="DQ238" s="25"/>
      <c r="DR238" s="25"/>
      <c r="DS238" s="25"/>
      <c r="DT238" s="25"/>
      <c r="DU238" s="25"/>
      <c r="DV238" s="25"/>
      <c r="DW238" s="25"/>
      <c r="DX238" s="25"/>
      <c r="DY238" s="25"/>
      <c r="DZ238" s="25"/>
      <c r="EA238" s="25"/>
      <c r="EB238" s="25"/>
      <c r="EC238" s="25"/>
      <c r="ED238" s="25"/>
      <c r="EE238" s="25"/>
      <c r="EF238" s="25"/>
      <c r="EG238" s="25"/>
      <c r="EH238" s="25"/>
      <c r="EI238" s="25"/>
      <c r="EJ238" s="25"/>
      <c r="EK238" s="25"/>
      <c r="EL238" s="25"/>
    </row>
    <row r="239" spans="17:142" x14ac:dyDescent="0.2">
      <c r="Q239" s="1"/>
      <c r="R239" s="1"/>
      <c r="S239" s="1"/>
      <c r="T239" s="1"/>
      <c r="U239" s="1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  <c r="DA239" s="25"/>
      <c r="DB239" s="25"/>
      <c r="DC239" s="25"/>
      <c r="DD239" s="25"/>
      <c r="DE239" s="25"/>
      <c r="DF239" s="25"/>
      <c r="DG239" s="25"/>
      <c r="DH239" s="25"/>
      <c r="DI239" s="25"/>
      <c r="DJ239" s="25"/>
      <c r="DK239" s="25"/>
      <c r="DL239" s="25"/>
      <c r="DM239" s="25"/>
      <c r="DN239" s="25"/>
      <c r="DO239" s="25"/>
      <c r="DP239" s="25"/>
      <c r="DQ239" s="25"/>
      <c r="DR239" s="25"/>
      <c r="DS239" s="25"/>
      <c r="DT239" s="25"/>
      <c r="DU239" s="25"/>
      <c r="DV239" s="25"/>
      <c r="DW239" s="25"/>
      <c r="DX239" s="25"/>
      <c r="DY239" s="25"/>
      <c r="DZ239" s="25"/>
      <c r="EA239" s="25"/>
      <c r="EB239" s="25"/>
      <c r="EC239" s="25"/>
      <c r="ED239" s="25"/>
      <c r="EE239" s="25"/>
      <c r="EF239" s="25"/>
      <c r="EG239" s="25"/>
      <c r="EH239" s="25"/>
      <c r="EI239" s="25"/>
      <c r="EJ239" s="25"/>
      <c r="EK239" s="25"/>
      <c r="EL239" s="25"/>
    </row>
    <row r="240" spans="17:142" x14ac:dyDescent="0.2">
      <c r="Q240" s="1"/>
      <c r="R240" s="1"/>
      <c r="S240" s="1"/>
      <c r="T240" s="1"/>
      <c r="U240" s="1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  <c r="DA240" s="25"/>
      <c r="DB240" s="25"/>
      <c r="DC240" s="25"/>
      <c r="DD240" s="25"/>
      <c r="DE240" s="25"/>
      <c r="DF240" s="25"/>
      <c r="DG240" s="25"/>
      <c r="DH240" s="25"/>
      <c r="DI240" s="25"/>
      <c r="DJ240" s="25"/>
      <c r="DK240" s="25"/>
      <c r="DL240" s="25"/>
      <c r="DM240" s="25"/>
      <c r="DN240" s="25"/>
      <c r="DO240" s="25"/>
      <c r="DP240" s="25"/>
      <c r="DQ240" s="25"/>
      <c r="DR240" s="25"/>
      <c r="DS240" s="25"/>
      <c r="DT240" s="25"/>
      <c r="DU240" s="25"/>
      <c r="DV240" s="25"/>
      <c r="DW240" s="25"/>
      <c r="DX240" s="25"/>
      <c r="DY240" s="25"/>
      <c r="DZ240" s="25"/>
      <c r="EA240" s="25"/>
      <c r="EB240" s="25"/>
      <c r="EC240" s="25"/>
      <c r="ED240" s="25"/>
      <c r="EE240" s="25"/>
      <c r="EF240" s="25"/>
      <c r="EG240" s="25"/>
      <c r="EH240" s="25"/>
      <c r="EI240" s="25"/>
      <c r="EJ240" s="25"/>
      <c r="EK240" s="25"/>
      <c r="EL240" s="25"/>
    </row>
    <row r="241" spans="17:142" x14ac:dyDescent="0.2">
      <c r="Q241" s="1"/>
      <c r="R241" s="1"/>
      <c r="S241" s="1"/>
      <c r="T241" s="1"/>
      <c r="U241" s="1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  <c r="DJ241" s="25"/>
      <c r="DK241" s="25"/>
      <c r="DL241" s="25"/>
      <c r="DM241" s="25"/>
      <c r="DN241" s="25"/>
      <c r="DO241" s="25"/>
      <c r="DP241" s="25"/>
      <c r="DQ241" s="25"/>
      <c r="DR241" s="25"/>
      <c r="DS241" s="25"/>
      <c r="DT241" s="25"/>
      <c r="DU241" s="25"/>
      <c r="DV241" s="25"/>
      <c r="DW241" s="25"/>
      <c r="DX241" s="25"/>
      <c r="DY241" s="25"/>
      <c r="DZ241" s="25"/>
      <c r="EA241" s="25"/>
      <c r="EB241" s="25"/>
      <c r="EC241" s="25"/>
      <c r="ED241" s="25"/>
      <c r="EE241" s="25"/>
      <c r="EF241" s="25"/>
      <c r="EG241" s="25"/>
      <c r="EH241" s="25"/>
      <c r="EI241" s="25"/>
      <c r="EJ241" s="25"/>
      <c r="EK241" s="25"/>
      <c r="EL241" s="25"/>
    </row>
    <row r="242" spans="17:142" x14ac:dyDescent="0.2">
      <c r="Q242" s="1"/>
      <c r="R242" s="1"/>
      <c r="S242" s="1"/>
      <c r="T242" s="1"/>
      <c r="U242" s="1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  <c r="DJ242" s="25"/>
      <c r="DK242" s="25"/>
      <c r="DL242" s="25"/>
      <c r="DM242" s="25"/>
      <c r="DN242" s="25"/>
      <c r="DO242" s="25"/>
      <c r="DP242" s="25"/>
      <c r="DQ242" s="25"/>
      <c r="DR242" s="25"/>
      <c r="DS242" s="25"/>
      <c r="DT242" s="25"/>
      <c r="DU242" s="25"/>
      <c r="DV242" s="25"/>
      <c r="DW242" s="25"/>
      <c r="DX242" s="25"/>
      <c r="DY242" s="25"/>
      <c r="DZ242" s="25"/>
      <c r="EA242" s="25"/>
      <c r="EB242" s="25"/>
      <c r="EC242" s="25"/>
      <c r="ED242" s="25"/>
      <c r="EE242" s="25"/>
      <c r="EF242" s="25"/>
      <c r="EG242" s="25"/>
      <c r="EH242" s="25"/>
      <c r="EI242" s="25"/>
      <c r="EJ242" s="25"/>
      <c r="EK242" s="25"/>
      <c r="EL242" s="25"/>
    </row>
    <row r="243" spans="17:142" x14ac:dyDescent="0.2">
      <c r="Q243" s="1"/>
      <c r="R243" s="1"/>
      <c r="S243" s="1"/>
      <c r="T243" s="1"/>
      <c r="U243" s="1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  <c r="DJ243" s="25"/>
      <c r="DK243" s="25"/>
      <c r="DL243" s="25"/>
      <c r="DM243" s="25"/>
      <c r="DN243" s="25"/>
      <c r="DO243" s="25"/>
      <c r="DP243" s="25"/>
      <c r="DQ243" s="25"/>
      <c r="DR243" s="25"/>
      <c r="DS243" s="25"/>
      <c r="DT243" s="25"/>
      <c r="DU243" s="25"/>
      <c r="DV243" s="25"/>
      <c r="DW243" s="25"/>
      <c r="DX243" s="25"/>
      <c r="DY243" s="25"/>
      <c r="DZ243" s="25"/>
      <c r="EA243" s="25"/>
      <c r="EB243" s="25"/>
      <c r="EC243" s="25"/>
      <c r="ED243" s="25"/>
      <c r="EE243" s="25"/>
      <c r="EF243" s="25"/>
      <c r="EG243" s="25"/>
      <c r="EH243" s="25"/>
      <c r="EI243" s="25"/>
      <c r="EJ243" s="25"/>
      <c r="EK243" s="25"/>
      <c r="EL243" s="25"/>
    </row>
    <row r="244" spans="17:142" x14ac:dyDescent="0.2">
      <c r="Q244" s="1"/>
      <c r="R244" s="1"/>
      <c r="S244" s="1"/>
      <c r="T244" s="1"/>
      <c r="U244" s="1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  <c r="DJ244" s="25"/>
      <c r="DK244" s="25"/>
      <c r="DL244" s="25"/>
      <c r="DM244" s="25"/>
      <c r="DN244" s="25"/>
      <c r="DO244" s="25"/>
      <c r="DP244" s="25"/>
      <c r="DQ244" s="25"/>
      <c r="DR244" s="25"/>
      <c r="DS244" s="25"/>
      <c r="DT244" s="25"/>
      <c r="DU244" s="25"/>
      <c r="DV244" s="25"/>
      <c r="DW244" s="25"/>
      <c r="DX244" s="25"/>
      <c r="DY244" s="25"/>
      <c r="DZ244" s="25"/>
      <c r="EA244" s="25"/>
      <c r="EB244" s="25"/>
      <c r="EC244" s="25"/>
      <c r="ED244" s="25"/>
      <c r="EE244" s="25"/>
      <c r="EF244" s="25"/>
      <c r="EG244" s="25"/>
      <c r="EH244" s="25"/>
      <c r="EI244" s="25"/>
      <c r="EJ244" s="25"/>
      <c r="EK244" s="25"/>
      <c r="EL244" s="25"/>
    </row>
    <row r="245" spans="17:142" x14ac:dyDescent="0.2">
      <c r="Q245" s="1"/>
      <c r="R245" s="1"/>
      <c r="S245" s="1"/>
      <c r="T245" s="1"/>
      <c r="U245" s="1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D245" s="25"/>
      <c r="DE245" s="25"/>
      <c r="DF245" s="25"/>
      <c r="DG245" s="25"/>
      <c r="DH245" s="25"/>
      <c r="DI245" s="25"/>
      <c r="DJ245" s="25"/>
      <c r="DK245" s="25"/>
      <c r="DL245" s="25"/>
      <c r="DM245" s="25"/>
      <c r="DN245" s="25"/>
      <c r="DO245" s="25"/>
      <c r="DP245" s="25"/>
      <c r="DQ245" s="25"/>
      <c r="DR245" s="25"/>
      <c r="DS245" s="25"/>
      <c r="DT245" s="25"/>
      <c r="DU245" s="25"/>
      <c r="DV245" s="25"/>
      <c r="DW245" s="25"/>
      <c r="DX245" s="25"/>
      <c r="DY245" s="25"/>
      <c r="DZ245" s="25"/>
      <c r="EA245" s="25"/>
      <c r="EB245" s="25"/>
      <c r="EC245" s="25"/>
      <c r="ED245" s="25"/>
      <c r="EE245" s="25"/>
      <c r="EF245" s="25"/>
      <c r="EG245" s="25"/>
      <c r="EH245" s="25"/>
      <c r="EI245" s="25"/>
      <c r="EJ245" s="25"/>
      <c r="EK245" s="25"/>
      <c r="EL245" s="25"/>
    </row>
    <row r="246" spans="17:142" x14ac:dyDescent="0.2">
      <c r="Q246" s="1"/>
      <c r="R246" s="1"/>
      <c r="S246" s="1"/>
      <c r="T246" s="1"/>
      <c r="U246" s="1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  <c r="DJ246" s="25"/>
      <c r="DK246" s="25"/>
      <c r="DL246" s="25"/>
      <c r="DM246" s="25"/>
      <c r="DN246" s="25"/>
      <c r="DO246" s="25"/>
      <c r="DP246" s="25"/>
      <c r="DQ246" s="25"/>
      <c r="DR246" s="25"/>
      <c r="DS246" s="25"/>
      <c r="DT246" s="25"/>
      <c r="DU246" s="25"/>
      <c r="DV246" s="25"/>
      <c r="DW246" s="25"/>
      <c r="DX246" s="25"/>
      <c r="DY246" s="25"/>
      <c r="DZ246" s="25"/>
      <c r="EA246" s="25"/>
      <c r="EB246" s="25"/>
      <c r="EC246" s="25"/>
      <c r="ED246" s="25"/>
      <c r="EE246" s="25"/>
      <c r="EF246" s="25"/>
      <c r="EG246" s="25"/>
      <c r="EH246" s="25"/>
      <c r="EI246" s="25"/>
      <c r="EJ246" s="25"/>
      <c r="EK246" s="25"/>
      <c r="EL246" s="25"/>
    </row>
    <row r="247" spans="17:142" x14ac:dyDescent="0.2">
      <c r="Q247" s="1"/>
      <c r="R247" s="1"/>
      <c r="S247" s="1"/>
      <c r="T247" s="1"/>
      <c r="U247" s="1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  <c r="DJ247" s="25"/>
      <c r="DK247" s="25"/>
      <c r="DL247" s="25"/>
      <c r="DM247" s="25"/>
      <c r="DN247" s="25"/>
      <c r="DO247" s="25"/>
      <c r="DP247" s="25"/>
      <c r="DQ247" s="25"/>
      <c r="DR247" s="25"/>
      <c r="DS247" s="25"/>
      <c r="DT247" s="25"/>
      <c r="DU247" s="25"/>
      <c r="DV247" s="25"/>
      <c r="DW247" s="25"/>
      <c r="DX247" s="25"/>
      <c r="DY247" s="25"/>
      <c r="DZ247" s="25"/>
      <c r="EA247" s="25"/>
      <c r="EB247" s="25"/>
      <c r="EC247" s="25"/>
      <c r="ED247" s="25"/>
      <c r="EE247" s="25"/>
      <c r="EF247" s="25"/>
      <c r="EG247" s="25"/>
      <c r="EH247" s="25"/>
      <c r="EI247" s="25"/>
      <c r="EJ247" s="25"/>
      <c r="EK247" s="25"/>
      <c r="EL247" s="25"/>
    </row>
    <row r="248" spans="17:142" x14ac:dyDescent="0.2">
      <c r="Q248" s="1"/>
      <c r="R248" s="1"/>
      <c r="S248" s="1"/>
      <c r="T248" s="1"/>
      <c r="U248" s="1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  <c r="DA248" s="25"/>
      <c r="DB248" s="25"/>
      <c r="DC248" s="25"/>
      <c r="DD248" s="25"/>
      <c r="DE248" s="25"/>
      <c r="DF248" s="25"/>
      <c r="DG248" s="25"/>
      <c r="DH248" s="25"/>
      <c r="DI248" s="25"/>
      <c r="DJ248" s="25"/>
      <c r="DK248" s="25"/>
      <c r="DL248" s="25"/>
      <c r="DM248" s="25"/>
      <c r="DN248" s="25"/>
      <c r="DO248" s="25"/>
      <c r="DP248" s="25"/>
      <c r="DQ248" s="25"/>
      <c r="DR248" s="25"/>
      <c r="DS248" s="25"/>
      <c r="DT248" s="25"/>
      <c r="DU248" s="25"/>
      <c r="DV248" s="25"/>
      <c r="DW248" s="25"/>
      <c r="DX248" s="25"/>
      <c r="DY248" s="25"/>
      <c r="DZ248" s="25"/>
      <c r="EA248" s="25"/>
      <c r="EB248" s="25"/>
      <c r="EC248" s="25"/>
      <c r="ED248" s="25"/>
      <c r="EE248" s="25"/>
      <c r="EF248" s="25"/>
      <c r="EG248" s="25"/>
      <c r="EH248" s="25"/>
      <c r="EI248" s="25"/>
      <c r="EJ248" s="25"/>
      <c r="EK248" s="25"/>
      <c r="EL248" s="25"/>
    </row>
    <row r="249" spans="17:142" x14ac:dyDescent="0.2">
      <c r="Q249" s="1"/>
      <c r="R249" s="1"/>
      <c r="S249" s="1"/>
      <c r="T249" s="1"/>
      <c r="U249" s="1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  <c r="CU249" s="25"/>
      <c r="CV249" s="25"/>
      <c r="CW249" s="25"/>
      <c r="CX249" s="25"/>
      <c r="CY249" s="25"/>
      <c r="CZ249" s="25"/>
      <c r="DA249" s="25"/>
      <c r="DB249" s="25"/>
      <c r="DC249" s="25"/>
      <c r="DD249" s="25"/>
      <c r="DE249" s="25"/>
      <c r="DF249" s="25"/>
      <c r="DG249" s="25"/>
      <c r="DH249" s="25"/>
      <c r="DI249" s="25"/>
      <c r="DJ249" s="25"/>
      <c r="DK249" s="25"/>
      <c r="DL249" s="25"/>
      <c r="DM249" s="25"/>
      <c r="DN249" s="25"/>
      <c r="DO249" s="25"/>
      <c r="DP249" s="25"/>
      <c r="DQ249" s="25"/>
      <c r="DR249" s="25"/>
      <c r="DS249" s="25"/>
      <c r="DT249" s="25"/>
      <c r="DU249" s="25"/>
      <c r="DV249" s="25"/>
      <c r="DW249" s="25"/>
      <c r="DX249" s="25"/>
      <c r="DY249" s="25"/>
      <c r="DZ249" s="25"/>
      <c r="EA249" s="25"/>
      <c r="EB249" s="25"/>
      <c r="EC249" s="25"/>
      <c r="ED249" s="25"/>
      <c r="EE249" s="25"/>
      <c r="EF249" s="25"/>
      <c r="EG249" s="25"/>
      <c r="EH249" s="25"/>
      <c r="EI249" s="25"/>
      <c r="EJ249" s="25"/>
      <c r="EK249" s="25"/>
      <c r="EL249" s="25"/>
    </row>
    <row r="250" spans="17:142" x14ac:dyDescent="0.2">
      <c r="Q250" s="1"/>
      <c r="R250" s="1"/>
      <c r="S250" s="1"/>
      <c r="T250" s="1"/>
      <c r="U250" s="1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  <c r="CL250" s="25"/>
      <c r="CM250" s="25"/>
      <c r="CN250" s="25"/>
      <c r="CO250" s="25"/>
      <c r="CP250" s="25"/>
      <c r="CQ250" s="25"/>
      <c r="CR250" s="25"/>
      <c r="CS250" s="25"/>
      <c r="CT250" s="25"/>
      <c r="CU250" s="25"/>
      <c r="CV250" s="25"/>
      <c r="CW250" s="25"/>
      <c r="CX250" s="25"/>
      <c r="CY250" s="25"/>
      <c r="CZ250" s="25"/>
      <c r="DA250" s="25"/>
      <c r="DB250" s="25"/>
      <c r="DC250" s="25"/>
      <c r="DD250" s="25"/>
      <c r="DE250" s="25"/>
      <c r="DF250" s="25"/>
      <c r="DG250" s="25"/>
      <c r="DH250" s="25"/>
      <c r="DI250" s="25"/>
      <c r="DJ250" s="25"/>
      <c r="DK250" s="25"/>
      <c r="DL250" s="25"/>
      <c r="DM250" s="25"/>
      <c r="DN250" s="25"/>
      <c r="DO250" s="25"/>
      <c r="DP250" s="25"/>
      <c r="DQ250" s="25"/>
      <c r="DR250" s="25"/>
      <c r="DS250" s="25"/>
      <c r="DT250" s="25"/>
      <c r="DU250" s="25"/>
      <c r="DV250" s="25"/>
      <c r="DW250" s="25"/>
      <c r="DX250" s="25"/>
      <c r="DY250" s="25"/>
      <c r="DZ250" s="25"/>
      <c r="EA250" s="25"/>
      <c r="EB250" s="25"/>
      <c r="EC250" s="25"/>
      <c r="ED250" s="25"/>
      <c r="EE250" s="25"/>
      <c r="EF250" s="25"/>
      <c r="EG250" s="25"/>
      <c r="EH250" s="25"/>
      <c r="EI250" s="25"/>
      <c r="EJ250" s="25"/>
      <c r="EK250" s="25"/>
      <c r="EL250" s="25"/>
    </row>
    <row r="251" spans="17:142" x14ac:dyDescent="0.2">
      <c r="Q251" s="1"/>
      <c r="R251" s="1"/>
      <c r="S251" s="1"/>
      <c r="T251" s="1"/>
      <c r="U251" s="1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5"/>
      <c r="CA251" s="25"/>
      <c r="CB251" s="25"/>
      <c r="CC251" s="25"/>
      <c r="CD251" s="25"/>
      <c r="CE251" s="25"/>
      <c r="CF251" s="25"/>
      <c r="CG251" s="25"/>
      <c r="CH251" s="25"/>
      <c r="CI251" s="25"/>
      <c r="CJ251" s="25"/>
      <c r="CK251" s="25"/>
      <c r="CL251" s="25"/>
      <c r="CM251" s="25"/>
      <c r="CN251" s="25"/>
      <c r="CO251" s="25"/>
      <c r="CP251" s="25"/>
      <c r="CQ251" s="25"/>
      <c r="CR251" s="25"/>
      <c r="CS251" s="25"/>
      <c r="CT251" s="25"/>
      <c r="CU251" s="25"/>
      <c r="CV251" s="25"/>
      <c r="CW251" s="25"/>
      <c r="CX251" s="25"/>
      <c r="CY251" s="25"/>
      <c r="CZ251" s="25"/>
      <c r="DA251" s="25"/>
      <c r="DB251" s="25"/>
      <c r="DC251" s="25"/>
      <c r="DD251" s="25"/>
      <c r="DE251" s="25"/>
      <c r="DF251" s="25"/>
      <c r="DG251" s="25"/>
      <c r="DH251" s="25"/>
      <c r="DI251" s="25"/>
      <c r="DJ251" s="25"/>
      <c r="DK251" s="25"/>
      <c r="DL251" s="25"/>
      <c r="DM251" s="25"/>
      <c r="DN251" s="25"/>
      <c r="DO251" s="25"/>
      <c r="DP251" s="25"/>
      <c r="DQ251" s="25"/>
      <c r="DR251" s="25"/>
      <c r="DS251" s="25"/>
      <c r="DT251" s="25"/>
      <c r="DU251" s="25"/>
      <c r="DV251" s="25"/>
      <c r="DW251" s="25"/>
      <c r="DX251" s="25"/>
      <c r="DY251" s="25"/>
      <c r="DZ251" s="25"/>
      <c r="EA251" s="25"/>
      <c r="EB251" s="25"/>
      <c r="EC251" s="25"/>
      <c r="ED251" s="25"/>
      <c r="EE251" s="25"/>
      <c r="EF251" s="25"/>
      <c r="EG251" s="25"/>
      <c r="EH251" s="25"/>
      <c r="EI251" s="25"/>
      <c r="EJ251" s="25"/>
      <c r="EK251" s="25"/>
      <c r="EL251" s="25"/>
    </row>
    <row r="252" spans="17:142" x14ac:dyDescent="0.2">
      <c r="Q252" s="1"/>
      <c r="R252" s="1"/>
      <c r="S252" s="1"/>
      <c r="T252" s="1"/>
      <c r="U252" s="1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  <c r="CL252" s="25"/>
      <c r="CM252" s="25"/>
      <c r="CN252" s="25"/>
      <c r="CO252" s="25"/>
      <c r="CP252" s="25"/>
      <c r="CQ252" s="25"/>
      <c r="CR252" s="25"/>
      <c r="CS252" s="25"/>
      <c r="CT252" s="25"/>
      <c r="CU252" s="25"/>
      <c r="CV252" s="25"/>
      <c r="CW252" s="25"/>
      <c r="CX252" s="25"/>
      <c r="CY252" s="25"/>
      <c r="CZ252" s="25"/>
      <c r="DA252" s="25"/>
      <c r="DB252" s="25"/>
      <c r="DC252" s="25"/>
      <c r="DD252" s="25"/>
      <c r="DE252" s="25"/>
      <c r="DF252" s="25"/>
      <c r="DG252" s="25"/>
      <c r="DH252" s="25"/>
      <c r="DI252" s="25"/>
      <c r="DJ252" s="25"/>
      <c r="DK252" s="25"/>
      <c r="DL252" s="25"/>
      <c r="DM252" s="25"/>
      <c r="DN252" s="25"/>
      <c r="DO252" s="25"/>
      <c r="DP252" s="25"/>
      <c r="DQ252" s="25"/>
      <c r="DR252" s="25"/>
      <c r="DS252" s="25"/>
      <c r="DT252" s="25"/>
      <c r="DU252" s="25"/>
      <c r="DV252" s="25"/>
      <c r="DW252" s="25"/>
      <c r="DX252" s="25"/>
      <c r="DY252" s="25"/>
      <c r="DZ252" s="25"/>
      <c r="EA252" s="25"/>
      <c r="EB252" s="25"/>
      <c r="EC252" s="25"/>
      <c r="ED252" s="25"/>
      <c r="EE252" s="25"/>
      <c r="EF252" s="25"/>
      <c r="EG252" s="25"/>
      <c r="EH252" s="25"/>
      <c r="EI252" s="25"/>
      <c r="EJ252" s="25"/>
      <c r="EK252" s="25"/>
      <c r="EL252" s="25"/>
    </row>
    <row r="253" spans="17:142" x14ac:dyDescent="0.2">
      <c r="Q253" s="1"/>
      <c r="R253" s="1"/>
      <c r="S253" s="1"/>
      <c r="T253" s="1"/>
      <c r="U253" s="1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  <c r="BU253" s="25"/>
      <c r="BV253" s="25"/>
      <c r="BW253" s="25"/>
      <c r="BX253" s="25"/>
      <c r="BY253" s="25"/>
      <c r="BZ253" s="25"/>
      <c r="CA253" s="25"/>
      <c r="CB253" s="25"/>
      <c r="CC253" s="25"/>
      <c r="CD253" s="25"/>
      <c r="CE253" s="25"/>
      <c r="CF253" s="25"/>
      <c r="CG253" s="25"/>
      <c r="CH253" s="25"/>
      <c r="CI253" s="25"/>
      <c r="CJ253" s="25"/>
      <c r="CK253" s="25"/>
      <c r="CL253" s="25"/>
      <c r="CM253" s="25"/>
      <c r="CN253" s="25"/>
      <c r="CO253" s="25"/>
      <c r="CP253" s="25"/>
      <c r="CQ253" s="25"/>
      <c r="CR253" s="25"/>
      <c r="CS253" s="25"/>
      <c r="CT253" s="25"/>
      <c r="CU253" s="25"/>
      <c r="CV253" s="25"/>
      <c r="CW253" s="25"/>
      <c r="CX253" s="25"/>
      <c r="CY253" s="25"/>
      <c r="CZ253" s="25"/>
      <c r="DA253" s="25"/>
      <c r="DB253" s="25"/>
      <c r="DC253" s="25"/>
      <c r="DD253" s="25"/>
      <c r="DE253" s="25"/>
      <c r="DF253" s="25"/>
      <c r="DG253" s="25"/>
      <c r="DH253" s="25"/>
      <c r="DI253" s="25"/>
      <c r="DJ253" s="25"/>
      <c r="DK253" s="25"/>
      <c r="DL253" s="25"/>
      <c r="DM253" s="25"/>
      <c r="DN253" s="25"/>
      <c r="DO253" s="25"/>
      <c r="DP253" s="25"/>
      <c r="DQ253" s="25"/>
      <c r="DR253" s="25"/>
      <c r="DS253" s="25"/>
      <c r="DT253" s="25"/>
      <c r="DU253" s="25"/>
      <c r="DV253" s="25"/>
      <c r="DW253" s="25"/>
      <c r="DX253" s="25"/>
      <c r="DY253" s="25"/>
      <c r="DZ253" s="25"/>
      <c r="EA253" s="25"/>
      <c r="EB253" s="25"/>
      <c r="EC253" s="25"/>
      <c r="ED253" s="25"/>
      <c r="EE253" s="25"/>
      <c r="EF253" s="25"/>
      <c r="EG253" s="25"/>
      <c r="EH253" s="25"/>
      <c r="EI253" s="25"/>
      <c r="EJ253" s="25"/>
      <c r="EK253" s="25"/>
      <c r="EL253" s="25"/>
    </row>
    <row r="254" spans="17:142" x14ac:dyDescent="0.2">
      <c r="Q254" s="1"/>
      <c r="R254" s="1"/>
      <c r="S254" s="1"/>
      <c r="T254" s="1"/>
      <c r="U254" s="1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5"/>
      <c r="BW254" s="25"/>
      <c r="BX254" s="25"/>
      <c r="BY254" s="25"/>
      <c r="BZ254" s="25"/>
      <c r="CA254" s="25"/>
      <c r="CB254" s="25"/>
      <c r="CC254" s="25"/>
      <c r="CD254" s="25"/>
      <c r="CE254" s="25"/>
      <c r="CF254" s="25"/>
      <c r="CG254" s="25"/>
      <c r="CH254" s="25"/>
      <c r="CI254" s="25"/>
      <c r="CJ254" s="25"/>
      <c r="CK254" s="25"/>
      <c r="CL254" s="25"/>
      <c r="CM254" s="25"/>
      <c r="CN254" s="25"/>
      <c r="CO254" s="25"/>
      <c r="CP254" s="25"/>
      <c r="CQ254" s="25"/>
      <c r="CR254" s="25"/>
      <c r="CS254" s="25"/>
      <c r="CT254" s="25"/>
      <c r="CU254" s="25"/>
      <c r="CV254" s="25"/>
      <c r="CW254" s="25"/>
      <c r="CX254" s="25"/>
      <c r="CY254" s="25"/>
      <c r="CZ254" s="25"/>
      <c r="DA254" s="25"/>
      <c r="DB254" s="25"/>
      <c r="DC254" s="25"/>
      <c r="DD254" s="25"/>
      <c r="DE254" s="25"/>
      <c r="DF254" s="25"/>
      <c r="DG254" s="25"/>
      <c r="DH254" s="25"/>
      <c r="DI254" s="25"/>
      <c r="DJ254" s="25"/>
      <c r="DK254" s="25"/>
      <c r="DL254" s="25"/>
      <c r="DM254" s="25"/>
      <c r="DN254" s="25"/>
      <c r="DO254" s="25"/>
      <c r="DP254" s="25"/>
      <c r="DQ254" s="25"/>
      <c r="DR254" s="25"/>
      <c r="DS254" s="25"/>
      <c r="DT254" s="25"/>
      <c r="DU254" s="25"/>
      <c r="DV254" s="25"/>
      <c r="DW254" s="25"/>
      <c r="DX254" s="25"/>
      <c r="DY254" s="25"/>
      <c r="DZ254" s="25"/>
      <c r="EA254" s="25"/>
      <c r="EB254" s="25"/>
      <c r="EC254" s="25"/>
      <c r="ED254" s="25"/>
      <c r="EE254" s="25"/>
      <c r="EF254" s="25"/>
      <c r="EG254" s="25"/>
      <c r="EH254" s="25"/>
      <c r="EI254" s="25"/>
      <c r="EJ254" s="25"/>
      <c r="EK254" s="25"/>
      <c r="EL254" s="25"/>
    </row>
    <row r="255" spans="17:142" x14ac:dyDescent="0.2">
      <c r="Q255" s="1"/>
      <c r="R255" s="1"/>
      <c r="S255" s="1"/>
      <c r="T255" s="1"/>
      <c r="U255" s="1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  <c r="BY255" s="25"/>
      <c r="BZ255" s="25"/>
      <c r="CA255" s="25"/>
      <c r="CB255" s="25"/>
      <c r="CC255" s="25"/>
      <c r="CD255" s="25"/>
      <c r="CE255" s="25"/>
      <c r="CF255" s="25"/>
      <c r="CG255" s="25"/>
      <c r="CH255" s="25"/>
      <c r="CI255" s="25"/>
      <c r="CJ255" s="25"/>
      <c r="CK255" s="25"/>
      <c r="CL255" s="25"/>
      <c r="CM255" s="25"/>
      <c r="CN255" s="25"/>
      <c r="CO255" s="25"/>
      <c r="CP255" s="25"/>
      <c r="CQ255" s="25"/>
      <c r="CR255" s="25"/>
      <c r="CS255" s="25"/>
      <c r="CT255" s="25"/>
      <c r="CU255" s="25"/>
      <c r="CV255" s="25"/>
      <c r="CW255" s="25"/>
      <c r="CX255" s="25"/>
      <c r="CY255" s="25"/>
      <c r="CZ255" s="25"/>
      <c r="DA255" s="25"/>
      <c r="DB255" s="25"/>
      <c r="DC255" s="25"/>
      <c r="DD255" s="25"/>
      <c r="DE255" s="25"/>
      <c r="DF255" s="25"/>
      <c r="DG255" s="25"/>
      <c r="DH255" s="25"/>
      <c r="DI255" s="25"/>
      <c r="DJ255" s="25"/>
      <c r="DK255" s="25"/>
      <c r="DL255" s="25"/>
      <c r="DM255" s="25"/>
      <c r="DN255" s="25"/>
      <c r="DO255" s="25"/>
      <c r="DP255" s="25"/>
      <c r="DQ255" s="25"/>
      <c r="DR255" s="25"/>
      <c r="DS255" s="25"/>
      <c r="DT255" s="25"/>
      <c r="DU255" s="25"/>
      <c r="DV255" s="25"/>
      <c r="DW255" s="25"/>
      <c r="DX255" s="25"/>
      <c r="DY255" s="25"/>
      <c r="DZ255" s="25"/>
      <c r="EA255" s="25"/>
      <c r="EB255" s="25"/>
      <c r="EC255" s="25"/>
      <c r="ED255" s="25"/>
      <c r="EE255" s="25"/>
      <c r="EF255" s="25"/>
      <c r="EG255" s="25"/>
      <c r="EH255" s="25"/>
      <c r="EI255" s="25"/>
      <c r="EJ255" s="25"/>
      <c r="EK255" s="25"/>
      <c r="EL255" s="25"/>
    </row>
    <row r="256" spans="17:142" x14ac:dyDescent="0.2">
      <c r="Q256" s="1"/>
      <c r="R256" s="1"/>
      <c r="S256" s="1"/>
      <c r="T256" s="1"/>
      <c r="U256" s="1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5"/>
      <c r="CA256" s="25"/>
      <c r="CB256" s="25"/>
      <c r="CC256" s="25"/>
      <c r="CD256" s="25"/>
      <c r="CE256" s="25"/>
      <c r="CF256" s="25"/>
      <c r="CG256" s="25"/>
      <c r="CH256" s="25"/>
      <c r="CI256" s="25"/>
      <c r="CJ256" s="25"/>
      <c r="CK256" s="25"/>
      <c r="CL256" s="25"/>
      <c r="CM256" s="25"/>
      <c r="CN256" s="25"/>
      <c r="CO256" s="25"/>
      <c r="CP256" s="25"/>
      <c r="CQ256" s="25"/>
      <c r="CR256" s="25"/>
      <c r="CS256" s="25"/>
      <c r="CT256" s="25"/>
      <c r="CU256" s="25"/>
      <c r="CV256" s="25"/>
      <c r="CW256" s="25"/>
      <c r="CX256" s="25"/>
      <c r="CY256" s="25"/>
      <c r="CZ256" s="25"/>
      <c r="DA256" s="25"/>
      <c r="DB256" s="25"/>
      <c r="DC256" s="25"/>
      <c r="DD256" s="25"/>
      <c r="DE256" s="25"/>
      <c r="DF256" s="25"/>
      <c r="DG256" s="25"/>
      <c r="DH256" s="25"/>
      <c r="DI256" s="25"/>
      <c r="DJ256" s="25"/>
      <c r="DK256" s="25"/>
      <c r="DL256" s="25"/>
      <c r="DM256" s="25"/>
      <c r="DN256" s="25"/>
      <c r="DO256" s="25"/>
      <c r="DP256" s="25"/>
      <c r="DQ256" s="25"/>
      <c r="DR256" s="25"/>
      <c r="DS256" s="25"/>
      <c r="DT256" s="25"/>
      <c r="DU256" s="25"/>
      <c r="DV256" s="25"/>
      <c r="DW256" s="25"/>
      <c r="DX256" s="25"/>
      <c r="DY256" s="25"/>
      <c r="DZ256" s="25"/>
      <c r="EA256" s="25"/>
      <c r="EB256" s="25"/>
      <c r="EC256" s="25"/>
      <c r="ED256" s="25"/>
      <c r="EE256" s="25"/>
      <c r="EF256" s="25"/>
      <c r="EG256" s="25"/>
      <c r="EH256" s="25"/>
      <c r="EI256" s="25"/>
      <c r="EJ256" s="25"/>
      <c r="EK256" s="25"/>
      <c r="EL256" s="25"/>
    </row>
    <row r="257" spans="17:142" x14ac:dyDescent="0.2">
      <c r="Q257" s="1"/>
      <c r="R257" s="1"/>
      <c r="S257" s="1"/>
      <c r="T257" s="1"/>
      <c r="U257" s="1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  <c r="BU257" s="25"/>
      <c r="BV257" s="25"/>
      <c r="BW257" s="25"/>
      <c r="BX257" s="25"/>
      <c r="BY257" s="25"/>
      <c r="BZ257" s="25"/>
      <c r="CA257" s="25"/>
      <c r="CB257" s="25"/>
      <c r="CC257" s="25"/>
      <c r="CD257" s="25"/>
      <c r="CE257" s="25"/>
      <c r="CF257" s="25"/>
      <c r="CG257" s="25"/>
      <c r="CH257" s="25"/>
      <c r="CI257" s="25"/>
      <c r="CJ257" s="25"/>
      <c r="CK257" s="25"/>
      <c r="CL257" s="25"/>
      <c r="CM257" s="25"/>
      <c r="CN257" s="25"/>
      <c r="CO257" s="25"/>
      <c r="CP257" s="25"/>
      <c r="CQ257" s="25"/>
      <c r="CR257" s="25"/>
      <c r="CS257" s="25"/>
      <c r="CT257" s="25"/>
      <c r="CU257" s="25"/>
      <c r="CV257" s="25"/>
      <c r="CW257" s="25"/>
      <c r="CX257" s="25"/>
      <c r="CY257" s="25"/>
      <c r="CZ257" s="25"/>
      <c r="DA257" s="25"/>
      <c r="DB257" s="25"/>
      <c r="DC257" s="25"/>
      <c r="DD257" s="25"/>
      <c r="DE257" s="25"/>
      <c r="DF257" s="25"/>
      <c r="DG257" s="25"/>
      <c r="DH257" s="25"/>
      <c r="DI257" s="25"/>
      <c r="DJ257" s="25"/>
      <c r="DK257" s="25"/>
      <c r="DL257" s="25"/>
      <c r="DM257" s="25"/>
      <c r="DN257" s="25"/>
      <c r="DO257" s="25"/>
      <c r="DP257" s="25"/>
      <c r="DQ257" s="25"/>
      <c r="DR257" s="25"/>
      <c r="DS257" s="25"/>
      <c r="DT257" s="25"/>
      <c r="DU257" s="25"/>
      <c r="DV257" s="25"/>
      <c r="DW257" s="25"/>
      <c r="DX257" s="25"/>
      <c r="DY257" s="25"/>
      <c r="DZ257" s="25"/>
      <c r="EA257" s="25"/>
      <c r="EB257" s="25"/>
      <c r="EC257" s="25"/>
      <c r="ED257" s="25"/>
      <c r="EE257" s="25"/>
      <c r="EF257" s="25"/>
      <c r="EG257" s="25"/>
      <c r="EH257" s="25"/>
      <c r="EI257" s="25"/>
      <c r="EJ257" s="25"/>
      <c r="EK257" s="25"/>
      <c r="EL257" s="25"/>
    </row>
    <row r="258" spans="17:142" x14ac:dyDescent="0.2">
      <c r="Q258" s="1"/>
      <c r="R258" s="1"/>
      <c r="S258" s="1"/>
      <c r="T258" s="1"/>
      <c r="U258" s="1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  <c r="BY258" s="25"/>
      <c r="BZ258" s="25"/>
      <c r="CA258" s="25"/>
      <c r="CB258" s="25"/>
      <c r="CC258" s="25"/>
      <c r="CD258" s="25"/>
      <c r="CE258" s="25"/>
      <c r="CF258" s="25"/>
      <c r="CG258" s="25"/>
      <c r="CH258" s="25"/>
      <c r="CI258" s="25"/>
      <c r="CJ258" s="25"/>
      <c r="CK258" s="25"/>
      <c r="CL258" s="25"/>
      <c r="CM258" s="25"/>
      <c r="CN258" s="25"/>
      <c r="CO258" s="25"/>
      <c r="CP258" s="25"/>
      <c r="CQ258" s="25"/>
      <c r="CR258" s="25"/>
      <c r="CS258" s="25"/>
      <c r="CT258" s="25"/>
      <c r="CU258" s="25"/>
      <c r="CV258" s="25"/>
      <c r="CW258" s="25"/>
      <c r="CX258" s="25"/>
      <c r="CY258" s="25"/>
      <c r="CZ258" s="25"/>
      <c r="DA258" s="25"/>
      <c r="DB258" s="25"/>
      <c r="DC258" s="25"/>
      <c r="DD258" s="25"/>
      <c r="DE258" s="25"/>
      <c r="DF258" s="25"/>
      <c r="DG258" s="25"/>
      <c r="DH258" s="25"/>
      <c r="DI258" s="25"/>
      <c r="DJ258" s="25"/>
      <c r="DK258" s="25"/>
      <c r="DL258" s="25"/>
      <c r="DM258" s="25"/>
      <c r="DN258" s="25"/>
      <c r="DO258" s="25"/>
      <c r="DP258" s="25"/>
      <c r="DQ258" s="25"/>
      <c r="DR258" s="25"/>
      <c r="DS258" s="25"/>
      <c r="DT258" s="25"/>
      <c r="DU258" s="25"/>
      <c r="DV258" s="25"/>
      <c r="DW258" s="25"/>
      <c r="DX258" s="25"/>
      <c r="DY258" s="25"/>
      <c r="DZ258" s="25"/>
      <c r="EA258" s="25"/>
      <c r="EB258" s="25"/>
      <c r="EC258" s="25"/>
      <c r="ED258" s="25"/>
      <c r="EE258" s="25"/>
      <c r="EF258" s="25"/>
      <c r="EG258" s="25"/>
      <c r="EH258" s="25"/>
      <c r="EI258" s="25"/>
      <c r="EJ258" s="25"/>
      <c r="EK258" s="25"/>
      <c r="EL258" s="25"/>
    </row>
    <row r="259" spans="17:142" x14ac:dyDescent="0.2">
      <c r="Q259" s="1"/>
      <c r="R259" s="1"/>
      <c r="S259" s="1"/>
      <c r="T259" s="1"/>
      <c r="U259" s="1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  <c r="BY259" s="25"/>
      <c r="BZ259" s="25"/>
      <c r="CA259" s="25"/>
      <c r="CB259" s="25"/>
      <c r="CC259" s="25"/>
      <c r="CD259" s="25"/>
      <c r="CE259" s="25"/>
      <c r="CF259" s="25"/>
      <c r="CG259" s="25"/>
      <c r="CH259" s="25"/>
      <c r="CI259" s="25"/>
      <c r="CJ259" s="25"/>
      <c r="CK259" s="25"/>
      <c r="CL259" s="25"/>
      <c r="CM259" s="25"/>
      <c r="CN259" s="25"/>
      <c r="CO259" s="25"/>
      <c r="CP259" s="25"/>
      <c r="CQ259" s="25"/>
      <c r="CR259" s="25"/>
      <c r="CS259" s="25"/>
      <c r="CT259" s="25"/>
      <c r="CU259" s="25"/>
      <c r="CV259" s="25"/>
      <c r="CW259" s="25"/>
      <c r="CX259" s="25"/>
      <c r="CY259" s="25"/>
      <c r="CZ259" s="25"/>
      <c r="DA259" s="25"/>
      <c r="DB259" s="25"/>
      <c r="DC259" s="25"/>
      <c r="DD259" s="25"/>
      <c r="DE259" s="25"/>
      <c r="DF259" s="25"/>
      <c r="DG259" s="25"/>
      <c r="DH259" s="25"/>
      <c r="DI259" s="25"/>
      <c r="DJ259" s="25"/>
      <c r="DK259" s="25"/>
      <c r="DL259" s="25"/>
      <c r="DM259" s="25"/>
      <c r="DN259" s="25"/>
      <c r="DO259" s="25"/>
      <c r="DP259" s="25"/>
      <c r="DQ259" s="25"/>
      <c r="DR259" s="25"/>
      <c r="DS259" s="25"/>
      <c r="DT259" s="25"/>
      <c r="DU259" s="25"/>
      <c r="DV259" s="25"/>
      <c r="DW259" s="25"/>
      <c r="DX259" s="25"/>
      <c r="DY259" s="25"/>
      <c r="DZ259" s="25"/>
      <c r="EA259" s="25"/>
      <c r="EB259" s="25"/>
      <c r="EC259" s="25"/>
      <c r="ED259" s="25"/>
      <c r="EE259" s="25"/>
      <c r="EF259" s="25"/>
      <c r="EG259" s="25"/>
      <c r="EH259" s="25"/>
      <c r="EI259" s="25"/>
      <c r="EJ259" s="25"/>
      <c r="EK259" s="25"/>
      <c r="EL259" s="25"/>
    </row>
    <row r="260" spans="17:142" x14ac:dyDescent="0.2">
      <c r="Q260" s="1"/>
      <c r="R260" s="1"/>
      <c r="S260" s="1"/>
      <c r="T260" s="1"/>
      <c r="U260" s="1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  <c r="BY260" s="25"/>
      <c r="BZ260" s="25"/>
      <c r="CA260" s="25"/>
      <c r="CB260" s="25"/>
      <c r="CC260" s="25"/>
      <c r="CD260" s="25"/>
      <c r="CE260" s="25"/>
      <c r="CF260" s="25"/>
      <c r="CG260" s="25"/>
      <c r="CH260" s="25"/>
      <c r="CI260" s="25"/>
      <c r="CJ260" s="25"/>
      <c r="CK260" s="25"/>
      <c r="CL260" s="25"/>
      <c r="CM260" s="25"/>
      <c r="CN260" s="25"/>
      <c r="CO260" s="25"/>
      <c r="CP260" s="25"/>
      <c r="CQ260" s="25"/>
      <c r="CR260" s="25"/>
      <c r="CS260" s="25"/>
      <c r="CT260" s="25"/>
      <c r="CU260" s="25"/>
      <c r="CV260" s="25"/>
      <c r="CW260" s="25"/>
      <c r="CX260" s="25"/>
      <c r="CY260" s="25"/>
      <c r="CZ260" s="25"/>
      <c r="DA260" s="25"/>
      <c r="DB260" s="25"/>
      <c r="DC260" s="25"/>
      <c r="DD260" s="25"/>
      <c r="DE260" s="25"/>
      <c r="DF260" s="25"/>
      <c r="DG260" s="25"/>
      <c r="DH260" s="25"/>
      <c r="DI260" s="25"/>
      <c r="DJ260" s="25"/>
      <c r="DK260" s="25"/>
      <c r="DL260" s="25"/>
      <c r="DM260" s="25"/>
      <c r="DN260" s="25"/>
      <c r="DO260" s="25"/>
      <c r="DP260" s="25"/>
      <c r="DQ260" s="25"/>
      <c r="DR260" s="25"/>
      <c r="DS260" s="25"/>
      <c r="DT260" s="25"/>
      <c r="DU260" s="25"/>
      <c r="DV260" s="25"/>
      <c r="DW260" s="25"/>
      <c r="DX260" s="25"/>
      <c r="DY260" s="25"/>
      <c r="DZ260" s="25"/>
      <c r="EA260" s="25"/>
      <c r="EB260" s="25"/>
      <c r="EC260" s="25"/>
      <c r="ED260" s="25"/>
      <c r="EE260" s="25"/>
      <c r="EF260" s="25"/>
      <c r="EG260" s="25"/>
      <c r="EH260" s="25"/>
      <c r="EI260" s="25"/>
      <c r="EJ260" s="25"/>
      <c r="EK260" s="25"/>
      <c r="EL260" s="25"/>
    </row>
    <row r="261" spans="17:142" x14ac:dyDescent="0.2">
      <c r="Q261" s="1"/>
      <c r="R261" s="1"/>
      <c r="S261" s="1"/>
      <c r="T261" s="1"/>
      <c r="U261" s="1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  <c r="BY261" s="25"/>
      <c r="BZ261" s="25"/>
      <c r="CA261" s="25"/>
      <c r="CB261" s="25"/>
      <c r="CC261" s="25"/>
      <c r="CD261" s="25"/>
      <c r="CE261" s="25"/>
      <c r="CF261" s="25"/>
      <c r="CG261" s="25"/>
      <c r="CH261" s="25"/>
      <c r="CI261" s="25"/>
      <c r="CJ261" s="25"/>
      <c r="CK261" s="25"/>
      <c r="CL261" s="25"/>
      <c r="CM261" s="25"/>
      <c r="CN261" s="25"/>
      <c r="CO261" s="25"/>
      <c r="CP261" s="25"/>
      <c r="CQ261" s="25"/>
      <c r="CR261" s="25"/>
      <c r="CS261" s="25"/>
      <c r="CT261" s="25"/>
      <c r="CU261" s="25"/>
      <c r="CV261" s="25"/>
      <c r="CW261" s="25"/>
      <c r="CX261" s="25"/>
      <c r="CY261" s="25"/>
      <c r="CZ261" s="25"/>
      <c r="DA261" s="25"/>
      <c r="DB261" s="25"/>
      <c r="DC261" s="25"/>
      <c r="DD261" s="25"/>
      <c r="DE261" s="25"/>
      <c r="DF261" s="25"/>
      <c r="DG261" s="25"/>
      <c r="DH261" s="25"/>
      <c r="DI261" s="25"/>
      <c r="DJ261" s="25"/>
      <c r="DK261" s="25"/>
      <c r="DL261" s="25"/>
      <c r="DM261" s="25"/>
      <c r="DN261" s="25"/>
      <c r="DO261" s="25"/>
      <c r="DP261" s="25"/>
      <c r="DQ261" s="25"/>
      <c r="DR261" s="25"/>
      <c r="DS261" s="25"/>
      <c r="DT261" s="25"/>
      <c r="DU261" s="25"/>
      <c r="DV261" s="25"/>
      <c r="DW261" s="25"/>
      <c r="DX261" s="25"/>
      <c r="DY261" s="25"/>
      <c r="DZ261" s="25"/>
      <c r="EA261" s="25"/>
      <c r="EB261" s="25"/>
      <c r="EC261" s="25"/>
      <c r="ED261" s="25"/>
      <c r="EE261" s="25"/>
      <c r="EF261" s="25"/>
      <c r="EG261" s="25"/>
      <c r="EH261" s="25"/>
      <c r="EI261" s="25"/>
      <c r="EJ261" s="25"/>
      <c r="EK261" s="25"/>
      <c r="EL261" s="25"/>
    </row>
    <row r="262" spans="17:142" x14ac:dyDescent="0.2">
      <c r="Q262" s="1"/>
      <c r="R262" s="1"/>
      <c r="S262" s="1"/>
      <c r="T262" s="1"/>
      <c r="U262" s="1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  <c r="BT262" s="25"/>
      <c r="BU262" s="25"/>
      <c r="BV262" s="25"/>
      <c r="BW262" s="25"/>
      <c r="BX262" s="25"/>
      <c r="BY262" s="25"/>
      <c r="BZ262" s="25"/>
      <c r="CA262" s="25"/>
      <c r="CB262" s="25"/>
      <c r="CC262" s="25"/>
      <c r="CD262" s="25"/>
      <c r="CE262" s="25"/>
      <c r="CF262" s="25"/>
      <c r="CG262" s="25"/>
      <c r="CH262" s="25"/>
      <c r="CI262" s="25"/>
      <c r="CJ262" s="25"/>
      <c r="CK262" s="25"/>
      <c r="CL262" s="25"/>
      <c r="CM262" s="25"/>
      <c r="CN262" s="25"/>
      <c r="CO262" s="25"/>
      <c r="CP262" s="25"/>
      <c r="CQ262" s="25"/>
      <c r="CR262" s="25"/>
      <c r="CS262" s="25"/>
      <c r="CT262" s="25"/>
      <c r="CU262" s="25"/>
      <c r="CV262" s="25"/>
      <c r="CW262" s="25"/>
      <c r="CX262" s="25"/>
      <c r="CY262" s="25"/>
      <c r="CZ262" s="25"/>
      <c r="DA262" s="25"/>
      <c r="DB262" s="25"/>
      <c r="DC262" s="25"/>
      <c r="DD262" s="25"/>
      <c r="DE262" s="25"/>
      <c r="DF262" s="25"/>
      <c r="DG262" s="25"/>
      <c r="DH262" s="25"/>
      <c r="DI262" s="25"/>
      <c r="DJ262" s="25"/>
      <c r="DK262" s="25"/>
      <c r="DL262" s="25"/>
      <c r="DM262" s="25"/>
      <c r="DN262" s="25"/>
      <c r="DO262" s="25"/>
      <c r="DP262" s="25"/>
      <c r="DQ262" s="25"/>
      <c r="DR262" s="25"/>
      <c r="DS262" s="25"/>
      <c r="DT262" s="25"/>
      <c r="DU262" s="25"/>
      <c r="DV262" s="25"/>
      <c r="DW262" s="25"/>
      <c r="DX262" s="25"/>
      <c r="DY262" s="25"/>
      <c r="DZ262" s="25"/>
      <c r="EA262" s="25"/>
      <c r="EB262" s="25"/>
      <c r="EC262" s="25"/>
      <c r="ED262" s="25"/>
      <c r="EE262" s="25"/>
      <c r="EF262" s="25"/>
      <c r="EG262" s="25"/>
      <c r="EH262" s="25"/>
      <c r="EI262" s="25"/>
      <c r="EJ262" s="25"/>
      <c r="EK262" s="25"/>
      <c r="EL262" s="25"/>
    </row>
    <row r="263" spans="17:142" x14ac:dyDescent="0.2">
      <c r="Q263" s="1"/>
      <c r="R263" s="1"/>
      <c r="S263" s="1"/>
      <c r="T263" s="1"/>
      <c r="U263" s="1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  <c r="BY263" s="25"/>
      <c r="BZ263" s="25"/>
      <c r="CA263" s="25"/>
      <c r="CB263" s="25"/>
      <c r="CC263" s="25"/>
      <c r="CD263" s="25"/>
      <c r="CE263" s="25"/>
      <c r="CF263" s="25"/>
      <c r="CG263" s="25"/>
      <c r="CH263" s="25"/>
      <c r="CI263" s="25"/>
      <c r="CJ263" s="25"/>
      <c r="CK263" s="25"/>
      <c r="CL263" s="25"/>
      <c r="CM263" s="25"/>
      <c r="CN263" s="25"/>
      <c r="CO263" s="25"/>
      <c r="CP263" s="25"/>
      <c r="CQ263" s="25"/>
      <c r="CR263" s="25"/>
      <c r="CS263" s="25"/>
      <c r="CT263" s="25"/>
      <c r="CU263" s="25"/>
      <c r="CV263" s="25"/>
      <c r="CW263" s="25"/>
      <c r="CX263" s="25"/>
      <c r="CY263" s="25"/>
      <c r="CZ263" s="25"/>
      <c r="DA263" s="25"/>
      <c r="DB263" s="25"/>
      <c r="DC263" s="25"/>
      <c r="DD263" s="25"/>
      <c r="DE263" s="25"/>
      <c r="DF263" s="25"/>
      <c r="DG263" s="25"/>
      <c r="DH263" s="25"/>
      <c r="DI263" s="25"/>
      <c r="DJ263" s="25"/>
      <c r="DK263" s="25"/>
      <c r="DL263" s="25"/>
      <c r="DM263" s="25"/>
      <c r="DN263" s="25"/>
      <c r="DO263" s="25"/>
      <c r="DP263" s="25"/>
      <c r="DQ263" s="25"/>
      <c r="DR263" s="25"/>
      <c r="DS263" s="25"/>
      <c r="DT263" s="25"/>
      <c r="DU263" s="25"/>
      <c r="DV263" s="25"/>
      <c r="DW263" s="25"/>
      <c r="DX263" s="25"/>
      <c r="DY263" s="25"/>
      <c r="DZ263" s="25"/>
      <c r="EA263" s="25"/>
      <c r="EB263" s="25"/>
      <c r="EC263" s="25"/>
      <c r="ED263" s="25"/>
      <c r="EE263" s="25"/>
      <c r="EF263" s="25"/>
      <c r="EG263" s="25"/>
      <c r="EH263" s="25"/>
      <c r="EI263" s="25"/>
      <c r="EJ263" s="25"/>
      <c r="EK263" s="25"/>
      <c r="EL263" s="25"/>
    </row>
    <row r="264" spans="17:142" x14ac:dyDescent="0.2">
      <c r="Q264" s="1"/>
      <c r="R264" s="1"/>
      <c r="S264" s="1"/>
      <c r="T264" s="1"/>
      <c r="U264" s="1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  <c r="BY264" s="25"/>
      <c r="BZ264" s="25"/>
      <c r="CA264" s="25"/>
      <c r="CB264" s="25"/>
      <c r="CC264" s="25"/>
      <c r="CD264" s="25"/>
      <c r="CE264" s="25"/>
      <c r="CF264" s="25"/>
      <c r="CG264" s="25"/>
      <c r="CH264" s="25"/>
      <c r="CI264" s="25"/>
      <c r="CJ264" s="25"/>
      <c r="CK264" s="25"/>
      <c r="CL264" s="25"/>
      <c r="CM264" s="25"/>
      <c r="CN264" s="25"/>
      <c r="CO264" s="25"/>
      <c r="CP264" s="25"/>
      <c r="CQ264" s="25"/>
      <c r="CR264" s="25"/>
      <c r="CS264" s="25"/>
      <c r="CT264" s="25"/>
      <c r="CU264" s="25"/>
      <c r="CV264" s="25"/>
      <c r="CW264" s="25"/>
      <c r="CX264" s="25"/>
      <c r="CY264" s="25"/>
      <c r="CZ264" s="25"/>
      <c r="DA264" s="25"/>
      <c r="DB264" s="25"/>
      <c r="DC264" s="25"/>
      <c r="DD264" s="25"/>
      <c r="DE264" s="25"/>
      <c r="DF264" s="25"/>
      <c r="DG264" s="25"/>
      <c r="DH264" s="25"/>
      <c r="DI264" s="25"/>
      <c r="DJ264" s="25"/>
      <c r="DK264" s="25"/>
      <c r="DL264" s="25"/>
      <c r="DM264" s="25"/>
      <c r="DN264" s="25"/>
      <c r="DO264" s="25"/>
      <c r="DP264" s="25"/>
      <c r="DQ264" s="25"/>
      <c r="DR264" s="25"/>
      <c r="DS264" s="25"/>
      <c r="DT264" s="25"/>
      <c r="DU264" s="25"/>
      <c r="DV264" s="25"/>
      <c r="DW264" s="25"/>
      <c r="DX264" s="25"/>
      <c r="DY264" s="25"/>
      <c r="DZ264" s="25"/>
      <c r="EA264" s="25"/>
      <c r="EB264" s="25"/>
      <c r="EC264" s="25"/>
      <c r="ED264" s="25"/>
      <c r="EE264" s="25"/>
      <c r="EF264" s="25"/>
      <c r="EG264" s="25"/>
      <c r="EH264" s="25"/>
      <c r="EI264" s="25"/>
      <c r="EJ264" s="25"/>
      <c r="EK264" s="25"/>
      <c r="EL264" s="25"/>
    </row>
    <row r="265" spans="17:142" x14ac:dyDescent="0.2">
      <c r="Q265" s="1"/>
      <c r="R265" s="1"/>
      <c r="S265" s="1"/>
      <c r="T265" s="1"/>
      <c r="U265" s="1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  <c r="BY265" s="25"/>
      <c r="BZ265" s="25"/>
      <c r="CA265" s="25"/>
      <c r="CB265" s="25"/>
      <c r="CC265" s="25"/>
      <c r="CD265" s="25"/>
      <c r="CE265" s="25"/>
      <c r="CF265" s="25"/>
      <c r="CG265" s="25"/>
      <c r="CH265" s="25"/>
      <c r="CI265" s="25"/>
      <c r="CJ265" s="25"/>
      <c r="CK265" s="25"/>
      <c r="CL265" s="25"/>
      <c r="CM265" s="25"/>
      <c r="CN265" s="25"/>
      <c r="CO265" s="25"/>
      <c r="CP265" s="25"/>
      <c r="CQ265" s="25"/>
      <c r="CR265" s="25"/>
      <c r="CS265" s="25"/>
      <c r="CT265" s="25"/>
      <c r="CU265" s="25"/>
      <c r="CV265" s="25"/>
      <c r="CW265" s="25"/>
      <c r="CX265" s="25"/>
      <c r="CY265" s="25"/>
      <c r="CZ265" s="25"/>
      <c r="DA265" s="25"/>
      <c r="DB265" s="25"/>
      <c r="DC265" s="25"/>
      <c r="DD265" s="25"/>
      <c r="DE265" s="25"/>
      <c r="DF265" s="25"/>
      <c r="DG265" s="25"/>
      <c r="DH265" s="25"/>
      <c r="DI265" s="25"/>
      <c r="DJ265" s="25"/>
      <c r="DK265" s="25"/>
      <c r="DL265" s="25"/>
      <c r="DM265" s="25"/>
      <c r="DN265" s="25"/>
      <c r="DO265" s="25"/>
      <c r="DP265" s="25"/>
      <c r="DQ265" s="25"/>
      <c r="DR265" s="25"/>
      <c r="DS265" s="25"/>
      <c r="DT265" s="25"/>
      <c r="DU265" s="25"/>
      <c r="DV265" s="25"/>
      <c r="DW265" s="25"/>
      <c r="DX265" s="25"/>
      <c r="DY265" s="25"/>
      <c r="DZ265" s="25"/>
      <c r="EA265" s="25"/>
      <c r="EB265" s="25"/>
      <c r="EC265" s="25"/>
      <c r="ED265" s="25"/>
      <c r="EE265" s="25"/>
      <c r="EF265" s="25"/>
      <c r="EG265" s="25"/>
      <c r="EH265" s="25"/>
      <c r="EI265" s="25"/>
      <c r="EJ265" s="25"/>
      <c r="EK265" s="25"/>
      <c r="EL265" s="25"/>
    </row>
    <row r="266" spans="17:142" x14ac:dyDescent="0.2">
      <c r="Q266" s="1"/>
      <c r="R266" s="1"/>
      <c r="S266" s="1"/>
      <c r="T266" s="1"/>
      <c r="U266" s="1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  <c r="BU266" s="25"/>
      <c r="BV266" s="25"/>
      <c r="BW266" s="25"/>
      <c r="BX266" s="25"/>
      <c r="BY266" s="25"/>
      <c r="BZ266" s="25"/>
      <c r="CA266" s="25"/>
      <c r="CB266" s="25"/>
      <c r="CC266" s="25"/>
      <c r="CD266" s="25"/>
      <c r="CE266" s="25"/>
      <c r="CF266" s="25"/>
      <c r="CG266" s="25"/>
      <c r="CH266" s="25"/>
      <c r="CI266" s="25"/>
      <c r="CJ266" s="25"/>
      <c r="CK266" s="25"/>
      <c r="CL266" s="25"/>
      <c r="CM266" s="25"/>
      <c r="CN266" s="25"/>
      <c r="CO266" s="25"/>
      <c r="CP266" s="25"/>
      <c r="CQ266" s="25"/>
      <c r="CR266" s="25"/>
      <c r="CS266" s="25"/>
      <c r="CT266" s="25"/>
      <c r="CU266" s="25"/>
      <c r="CV266" s="25"/>
      <c r="CW266" s="25"/>
      <c r="CX266" s="25"/>
      <c r="CY266" s="25"/>
      <c r="CZ266" s="25"/>
      <c r="DA266" s="25"/>
      <c r="DB266" s="25"/>
      <c r="DC266" s="25"/>
      <c r="DD266" s="25"/>
      <c r="DE266" s="25"/>
      <c r="DF266" s="25"/>
      <c r="DG266" s="25"/>
      <c r="DH266" s="25"/>
      <c r="DI266" s="25"/>
      <c r="DJ266" s="25"/>
      <c r="DK266" s="25"/>
      <c r="DL266" s="25"/>
      <c r="DM266" s="25"/>
      <c r="DN266" s="25"/>
      <c r="DO266" s="25"/>
      <c r="DP266" s="25"/>
      <c r="DQ266" s="25"/>
      <c r="DR266" s="25"/>
      <c r="DS266" s="25"/>
      <c r="DT266" s="25"/>
      <c r="DU266" s="25"/>
      <c r="DV266" s="25"/>
      <c r="DW266" s="25"/>
      <c r="DX266" s="25"/>
      <c r="DY266" s="25"/>
      <c r="DZ266" s="25"/>
      <c r="EA266" s="25"/>
      <c r="EB266" s="25"/>
      <c r="EC266" s="25"/>
      <c r="ED266" s="25"/>
      <c r="EE266" s="25"/>
      <c r="EF266" s="25"/>
      <c r="EG266" s="25"/>
      <c r="EH266" s="25"/>
      <c r="EI266" s="25"/>
      <c r="EJ266" s="25"/>
      <c r="EK266" s="25"/>
      <c r="EL266" s="25"/>
    </row>
    <row r="267" spans="17:142" x14ac:dyDescent="0.2">
      <c r="Q267" s="1"/>
      <c r="R267" s="1"/>
      <c r="S267" s="1"/>
      <c r="T267" s="1"/>
      <c r="U267" s="1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  <c r="BU267" s="25"/>
      <c r="BV267" s="25"/>
      <c r="BW267" s="25"/>
      <c r="BX267" s="25"/>
      <c r="BY267" s="25"/>
      <c r="BZ267" s="25"/>
      <c r="CA267" s="25"/>
      <c r="CB267" s="25"/>
      <c r="CC267" s="25"/>
      <c r="CD267" s="25"/>
      <c r="CE267" s="25"/>
      <c r="CF267" s="25"/>
      <c r="CG267" s="25"/>
      <c r="CH267" s="25"/>
      <c r="CI267" s="25"/>
      <c r="CJ267" s="25"/>
      <c r="CK267" s="25"/>
      <c r="CL267" s="25"/>
      <c r="CM267" s="25"/>
      <c r="CN267" s="25"/>
      <c r="CO267" s="25"/>
      <c r="CP267" s="25"/>
      <c r="CQ267" s="25"/>
      <c r="CR267" s="25"/>
      <c r="CS267" s="25"/>
      <c r="CT267" s="25"/>
      <c r="CU267" s="25"/>
      <c r="CV267" s="25"/>
      <c r="CW267" s="25"/>
      <c r="CX267" s="25"/>
      <c r="CY267" s="25"/>
      <c r="CZ267" s="25"/>
      <c r="DA267" s="25"/>
      <c r="DB267" s="25"/>
      <c r="DC267" s="25"/>
      <c r="DD267" s="25"/>
      <c r="DE267" s="25"/>
      <c r="DF267" s="25"/>
      <c r="DG267" s="25"/>
      <c r="DH267" s="25"/>
      <c r="DI267" s="25"/>
      <c r="DJ267" s="25"/>
      <c r="DK267" s="25"/>
      <c r="DL267" s="25"/>
      <c r="DM267" s="25"/>
      <c r="DN267" s="25"/>
      <c r="DO267" s="25"/>
      <c r="DP267" s="25"/>
      <c r="DQ267" s="25"/>
      <c r="DR267" s="25"/>
      <c r="DS267" s="25"/>
      <c r="DT267" s="25"/>
      <c r="DU267" s="25"/>
      <c r="DV267" s="25"/>
      <c r="DW267" s="25"/>
      <c r="DX267" s="25"/>
      <c r="DY267" s="25"/>
      <c r="DZ267" s="25"/>
      <c r="EA267" s="25"/>
      <c r="EB267" s="25"/>
      <c r="EC267" s="25"/>
      <c r="ED267" s="25"/>
      <c r="EE267" s="25"/>
      <c r="EF267" s="25"/>
      <c r="EG267" s="25"/>
      <c r="EH267" s="25"/>
      <c r="EI267" s="25"/>
      <c r="EJ267" s="25"/>
      <c r="EK267" s="25"/>
      <c r="EL267" s="25"/>
    </row>
    <row r="268" spans="17:142" x14ac:dyDescent="0.2">
      <c r="Q268" s="1"/>
      <c r="R268" s="1"/>
      <c r="S268" s="1"/>
      <c r="T268" s="1"/>
      <c r="U268" s="1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  <c r="BU268" s="25"/>
      <c r="BV268" s="25"/>
      <c r="BW268" s="25"/>
      <c r="BX268" s="25"/>
      <c r="BY268" s="25"/>
      <c r="BZ268" s="25"/>
      <c r="CA268" s="25"/>
      <c r="CB268" s="25"/>
      <c r="CC268" s="25"/>
      <c r="CD268" s="25"/>
      <c r="CE268" s="25"/>
      <c r="CF268" s="25"/>
      <c r="CG268" s="25"/>
      <c r="CH268" s="25"/>
      <c r="CI268" s="25"/>
      <c r="CJ268" s="25"/>
      <c r="CK268" s="25"/>
      <c r="CL268" s="25"/>
      <c r="CM268" s="25"/>
      <c r="CN268" s="25"/>
      <c r="CO268" s="25"/>
      <c r="CP268" s="25"/>
      <c r="CQ268" s="25"/>
      <c r="CR268" s="25"/>
      <c r="CS268" s="25"/>
      <c r="CT268" s="25"/>
      <c r="CU268" s="25"/>
      <c r="CV268" s="25"/>
      <c r="CW268" s="25"/>
      <c r="CX268" s="25"/>
      <c r="CY268" s="25"/>
      <c r="CZ268" s="25"/>
      <c r="DA268" s="25"/>
      <c r="DB268" s="25"/>
      <c r="DC268" s="25"/>
      <c r="DD268" s="25"/>
      <c r="DE268" s="25"/>
      <c r="DF268" s="25"/>
      <c r="DG268" s="25"/>
      <c r="DH268" s="25"/>
      <c r="DI268" s="25"/>
      <c r="DJ268" s="25"/>
      <c r="DK268" s="25"/>
      <c r="DL268" s="25"/>
      <c r="DM268" s="25"/>
      <c r="DN268" s="25"/>
      <c r="DO268" s="25"/>
      <c r="DP268" s="25"/>
      <c r="DQ268" s="25"/>
      <c r="DR268" s="25"/>
      <c r="DS268" s="25"/>
      <c r="DT268" s="25"/>
      <c r="DU268" s="25"/>
      <c r="DV268" s="25"/>
      <c r="DW268" s="25"/>
      <c r="DX268" s="25"/>
      <c r="DY268" s="25"/>
      <c r="DZ268" s="25"/>
      <c r="EA268" s="25"/>
      <c r="EB268" s="25"/>
      <c r="EC268" s="25"/>
      <c r="ED268" s="25"/>
      <c r="EE268" s="25"/>
      <c r="EF268" s="25"/>
      <c r="EG268" s="25"/>
      <c r="EH268" s="25"/>
      <c r="EI268" s="25"/>
      <c r="EJ268" s="25"/>
      <c r="EK268" s="25"/>
      <c r="EL268" s="25"/>
    </row>
    <row r="269" spans="17:142" x14ac:dyDescent="0.2">
      <c r="Q269" s="1"/>
      <c r="R269" s="1"/>
      <c r="S269" s="1"/>
      <c r="T269" s="1"/>
      <c r="U269" s="1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5"/>
      <c r="BW269" s="25"/>
      <c r="BX269" s="25"/>
      <c r="BY269" s="25"/>
      <c r="BZ269" s="25"/>
      <c r="CA269" s="25"/>
      <c r="CB269" s="25"/>
      <c r="CC269" s="25"/>
      <c r="CD269" s="25"/>
      <c r="CE269" s="25"/>
      <c r="CF269" s="25"/>
      <c r="CG269" s="25"/>
      <c r="CH269" s="25"/>
      <c r="CI269" s="25"/>
      <c r="CJ269" s="25"/>
      <c r="CK269" s="25"/>
      <c r="CL269" s="25"/>
      <c r="CM269" s="25"/>
      <c r="CN269" s="25"/>
      <c r="CO269" s="25"/>
      <c r="CP269" s="25"/>
      <c r="CQ269" s="25"/>
      <c r="CR269" s="25"/>
      <c r="CS269" s="25"/>
      <c r="CT269" s="25"/>
      <c r="CU269" s="25"/>
      <c r="CV269" s="25"/>
      <c r="CW269" s="25"/>
      <c r="CX269" s="25"/>
      <c r="CY269" s="25"/>
      <c r="CZ269" s="25"/>
      <c r="DA269" s="25"/>
      <c r="DB269" s="25"/>
      <c r="DC269" s="25"/>
      <c r="DD269" s="25"/>
      <c r="DE269" s="25"/>
      <c r="DF269" s="25"/>
      <c r="DG269" s="25"/>
      <c r="DH269" s="25"/>
      <c r="DI269" s="25"/>
      <c r="DJ269" s="25"/>
      <c r="DK269" s="25"/>
      <c r="DL269" s="25"/>
      <c r="DM269" s="25"/>
      <c r="DN269" s="25"/>
      <c r="DO269" s="25"/>
      <c r="DP269" s="25"/>
      <c r="DQ269" s="25"/>
      <c r="DR269" s="25"/>
      <c r="DS269" s="25"/>
      <c r="DT269" s="25"/>
      <c r="DU269" s="25"/>
      <c r="DV269" s="25"/>
      <c r="DW269" s="25"/>
      <c r="DX269" s="25"/>
      <c r="DY269" s="25"/>
      <c r="DZ269" s="25"/>
      <c r="EA269" s="25"/>
      <c r="EB269" s="25"/>
      <c r="EC269" s="25"/>
      <c r="ED269" s="25"/>
      <c r="EE269" s="25"/>
      <c r="EF269" s="25"/>
      <c r="EG269" s="25"/>
      <c r="EH269" s="25"/>
      <c r="EI269" s="25"/>
      <c r="EJ269" s="25"/>
      <c r="EK269" s="25"/>
      <c r="EL269" s="25"/>
    </row>
    <row r="270" spans="17:142" x14ac:dyDescent="0.2">
      <c r="Q270" s="1"/>
      <c r="R270" s="1"/>
      <c r="S270" s="1"/>
      <c r="T270" s="1"/>
      <c r="U270" s="1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  <c r="BP270" s="25"/>
      <c r="BQ270" s="25"/>
      <c r="BR270" s="25"/>
      <c r="BS270" s="25"/>
      <c r="BT270" s="25"/>
      <c r="BU270" s="25"/>
      <c r="BV270" s="25"/>
      <c r="BW270" s="25"/>
      <c r="BX270" s="25"/>
      <c r="BY270" s="25"/>
      <c r="BZ270" s="25"/>
      <c r="CA270" s="25"/>
      <c r="CB270" s="25"/>
      <c r="CC270" s="25"/>
      <c r="CD270" s="25"/>
      <c r="CE270" s="25"/>
      <c r="CF270" s="25"/>
      <c r="CG270" s="25"/>
      <c r="CH270" s="25"/>
      <c r="CI270" s="25"/>
      <c r="CJ270" s="25"/>
      <c r="CK270" s="25"/>
      <c r="CL270" s="25"/>
      <c r="CM270" s="25"/>
      <c r="CN270" s="25"/>
      <c r="CO270" s="25"/>
      <c r="CP270" s="25"/>
      <c r="CQ270" s="25"/>
      <c r="CR270" s="25"/>
      <c r="CS270" s="25"/>
      <c r="CT270" s="25"/>
      <c r="CU270" s="25"/>
      <c r="CV270" s="25"/>
      <c r="CW270" s="25"/>
      <c r="CX270" s="25"/>
      <c r="CY270" s="25"/>
      <c r="CZ270" s="25"/>
      <c r="DA270" s="25"/>
      <c r="DB270" s="25"/>
      <c r="DC270" s="25"/>
      <c r="DD270" s="25"/>
      <c r="DE270" s="25"/>
      <c r="DF270" s="25"/>
      <c r="DG270" s="25"/>
      <c r="DH270" s="25"/>
      <c r="DI270" s="25"/>
      <c r="DJ270" s="25"/>
      <c r="DK270" s="25"/>
      <c r="DL270" s="25"/>
      <c r="DM270" s="25"/>
      <c r="DN270" s="25"/>
      <c r="DO270" s="25"/>
      <c r="DP270" s="25"/>
      <c r="DQ270" s="25"/>
      <c r="DR270" s="25"/>
      <c r="DS270" s="25"/>
      <c r="DT270" s="25"/>
      <c r="DU270" s="25"/>
      <c r="DV270" s="25"/>
      <c r="DW270" s="25"/>
      <c r="DX270" s="25"/>
      <c r="DY270" s="25"/>
      <c r="DZ270" s="25"/>
      <c r="EA270" s="25"/>
      <c r="EB270" s="25"/>
      <c r="EC270" s="25"/>
      <c r="ED270" s="25"/>
      <c r="EE270" s="25"/>
      <c r="EF270" s="25"/>
      <c r="EG270" s="25"/>
      <c r="EH270" s="25"/>
      <c r="EI270" s="25"/>
      <c r="EJ270" s="25"/>
      <c r="EK270" s="25"/>
      <c r="EL270" s="25"/>
    </row>
    <row r="271" spans="17:142" x14ac:dyDescent="0.2">
      <c r="Q271" s="1"/>
      <c r="R271" s="1"/>
      <c r="S271" s="1"/>
      <c r="T271" s="1"/>
      <c r="U271" s="1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  <c r="BP271" s="25"/>
      <c r="BQ271" s="25"/>
      <c r="BR271" s="25"/>
      <c r="BS271" s="25"/>
      <c r="BT271" s="25"/>
      <c r="BU271" s="25"/>
      <c r="BV271" s="25"/>
      <c r="BW271" s="25"/>
      <c r="BX271" s="25"/>
      <c r="BY271" s="25"/>
      <c r="BZ271" s="25"/>
      <c r="CA271" s="25"/>
      <c r="CB271" s="25"/>
      <c r="CC271" s="25"/>
      <c r="CD271" s="25"/>
      <c r="CE271" s="25"/>
      <c r="CF271" s="25"/>
      <c r="CG271" s="25"/>
      <c r="CH271" s="25"/>
      <c r="CI271" s="25"/>
      <c r="CJ271" s="25"/>
      <c r="CK271" s="25"/>
      <c r="CL271" s="25"/>
      <c r="CM271" s="25"/>
      <c r="CN271" s="25"/>
      <c r="CO271" s="25"/>
      <c r="CP271" s="25"/>
      <c r="CQ271" s="25"/>
      <c r="CR271" s="25"/>
      <c r="CS271" s="25"/>
      <c r="CT271" s="25"/>
      <c r="CU271" s="25"/>
      <c r="CV271" s="25"/>
      <c r="CW271" s="25"/>
      <c r="CX271" s="25"/>
      <c r="CY271" s="25"/>
      <c r="CZ271" s="25"/>
      <c r="DA271" s="25"/>
      <c r="DB271" s="25"/>
      <c r="DC271" s="25"/>
      <c r="DD271" s="25"/>
      <c r="DE271" s="25"/>
      <c r="DF271" s="25"/>
      <c r="DG271" s="25"/>
      <c r="DH271" s="25"/>
      <c r="DI271" s="25"/>
      <c r="DJ271" s="25"/>
      <c r="DK271" s="25"/>
      <c r="DL271" s="25"/>
      <c r="DM271" s="25"/>
      <c r="DN271" s="25"/>
      <c r="DO271" s="25"/>
      <c r="DP271" s="25"/>
      <c r="DQ271" s="25"/>
      <c r="DR271" s="25"/>
      <c r="DS271" s="25"/>
      <c r="DT271" s="25"/>
      <c r="DU271" s="25"/>
      <c r="DV271" s="25"/>
      <c r="DW271" s="25"/>
      <c r="DX271" s="25"/>
      <c r="DY271" s="25"/>
      <c r="DZ271" s="25"/>
      <c r="EA271" s="25"/>
      <c r="EB271" s="25"/>
      <c r="EC271" s="25"/>
      <c r="ED271" s="25"/>
      <c r="EE271" s="25"/>
      <c r="EF271" s="25"/>
      <c r="EG271" s="25"/>
      <c r="EH271" s="25"/>
      <c r="EI271" s="25"/>
      <c r="EJ271" s="25"/>
      <c r="EK271" s="25"/>
      <c r="EL271" s="25"/>
    </row>
    <row r="272" spans="17:142" x14ac:dyDescent="0.2">
      <c r="Q272" s="1"/>
      <c r="R272" s="1"/>
      <c r="S272" s="1"/>
      <c r="T272" s="1"/>
      <c r="U272" s="1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  <c r="BP272" s="25"/>
      <c r="BQ272" s="25"/>
      <c r="BR272" s="25"/>
      <c r="BS272" s="25"/>
      <c r="BT272" s="25"/>
      <c r="BU272" s="25"/>
      <c r="BV272" s="25"/>
      <c r="BW272" s="25"/>
      <c r="BX272" s="25"/>
      <c r="BY272" s="25"/>
      <c r="BZ272" s="25"/>
      <c r="CA272" s="25"/>
      <c r="CB272" s="25"/>
      <c r="CC272" s="25"/>
      <c r="CD272" s="25"/>
      <c r="CE272" s="25"/>
      <c r="CF272" s="25"/>
      <c r="CG272" s="25"/>
      <c r="CH272" s="25"/>
      <c r="CI272" s="25"/>
      <c r="CJ272" s="25"/>
      <c r="CK272" s="25"/>
      <c r="CL272" s="25"/>
      <c r="CM272" s="25"/>
      <c r="CN272" s="25"/>
      <c r="CO272" s="25"/>
      <c r="CP272" s="25"/>
      <c r="CQ272" s="25"/>
      <c r="CR272" s="25"/>
      <c r="CS272" s="25"/>
      <c r="CT272" s="25"/>
      <c r="CU272" s="25"/>
      <c r="CV272" s="25"/>
      <c r="CW272" s="25"/>
      <c r="CX272" s="25"/>
      <c r="CY272" s="25"/>
      <c r="CZ272" s="25"/>
      <c r="DA272" s="25"/>
      <c r="DB272" s="25"/>
      <c r="DC272" s="25"/>
      <c r="DD272" s="25"/>
      <c r="DE272" s="25"/>
      <c r="DF272" s="25"/>
      <c r="DG272" s="25"/>
      <c r="DH272" s="25"/>
      <c r="DI272" s="25"/>
      <c r="DJ272" s="25"/>
      <c r="DK272" s="25"/>
      <c r="DL272" s="25"/>
      <c r="DM272" s="25"/>
      <c r="DN272" s="25"/>
      <c r="DO272" s="25"/>
      <c r="DP272" s="25"/>
      <c r="DQ272" s="25"/>
      <c r="DR272" s="25"/>
      <c r="DS272" s="25"/>
      <c r="DT272" s="25"/>
      <c r="DU272" s="25"/>
      <c r="DV272" s="25"/>
      <c r="DW272" s="25"/>
      <c r="DX272" s="25"/>
      <c r="DY272" s="25"/>
      <c r="DZ272" s="25"/>
      <c r="EA272" s="25"/>
      <c r="EB272" s="25"/>
      <c r="EC272" s="25"/>
      <c r="ED272" s="25"/>
      <c r="EE272" s="25"/>
      <c r="EF272" s="25"/>
      <c r="EG272" s="25"/>
      <c r="EH272" s="25"/>
      <c r="EI272" s="25"/>
      <c r="EJ272" s="25"/>
      <c r="EK272" s="25"/>
      <c r="EL272" s="25"/>
    </row>
    <row r="273" spans="17:142" x14ac:dyDescent="0.2">
      <c r="Q273" s="1"/>
      <c r="R273" s="1"/>
      <c r="S273" s="1"/>
      <c r="T273" s="1"/>
      <c r="U273" s="1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  <c r="BP273" s="25"/>
      <c r="BQ273" s="25"/>
      <c r="BR273" s="25"/>
      <c r="BS273" s="25"/>
      <c r="BT273" s="25"/>
      <c r="BU273" s="25"/>
      <c r="BV273" s="25"/>
      <c r="BW273" s="25"/>
      <c r="BX273" s="25"/>
      <c r="BY273" s="25"/>
      <c r="BZ273" s="25"/>
      <c r="CA273" s="25"/>
      <c r="CB273" s="25"/>
      <c r="CC273" s="25"/>
      <c r="CD273" s="25"/>
      <c r="CE273" s="25"/>
      <c r="CF273" s="25"/>
      <c r="CG273" s="25"/>
      <c r="CH273" s="25"/>
      <c r="CI273" s="25"/>
      <c r="CJ273" s="25"/>
      <c r="CK273" s="25"/>
      <c r="CL273" s="25"/>
      <c r="CM273" s="25"/>
      <c r="CN273" s="25"/>
      <c r="CO273" s="25"/>
      <c r="CP273" s="25"/>
      <c r="CQ273" s="25"/>
      <c r="CR273" s="25"/>
      <c r="CS273" s="25"/>
      <c r="CT273" s="25"/>
      <c r="CU273" s="25"/>
      <c r="CV273" s="25"/>
      <c r="CW273" s="25"/>
      <c r="CX273" s="25"/>
      <c r="CY273" s="25"/>
      <c r="CZ273" s="25"/>
      <c r="DA273" s="25"/>
      <c r="DB273" s="25"/>
      <c r="DC273" s="25"/>
      <c r="DD273" s="25"/>
      <c r="DE273" s="25"/>
      <c r="DF273" s="25"/>
      <c r="DG273" s="25"/>
      <c r="DH273" s="25"/>
      <c r="DI273" s="25"/>
      <c r="DJ273" s="25"/>
      <c r="DK273" s="25"/>
      <c r="DL273" s="25"/>
      <c r="DM273" s="25"/>
      <c r="DN273" s="25"/>
      <c r="DO273" s="25"/>
      <c r="DP273" s="25"/>
      <c r="DQ273" s="25"/>
      <c r="DR273" s="25"/>
      <c r="DS273" s="25"/>
      <c r="DT273" s="25"/>
      <c r="DU273" s="25"/>
      <c r="DV273" s="25"/>
      <c r="DW273" s="25"/>
      <c r="DX273" s="25"/>
      <c r="DY273" s="25"/>
      <c r="DZ273" s="25"/>
      <c r="EA273" s="25"/>
      <c r="EB273" s="25"/>
      <c r="EC273" s="25"/>
      <c r="ED273" s="25"/>
      <c r="EE273" s="25"/>
      <c r="EF273" s="25"/>
      <c r="EG273" s="25"/>
      <c r="EH273" s="25"/>
      <c r="EI273" s="25"/>
      <c r="EJ273" s="25"/>
      <c r="EK273" s="25"/>
      <c r="EL273" s="25"/>
    </row>
    <row r="274" spans="17:142" x14ac:dyDescent="0.2">
      <c r="Q274" s="1"/>
      <c r="R274" s="1"/>
      <c r="S274" s="1"/>
      <c r="T274" s="1"/>
      <c r="U274" s="1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  <c r="BM274" s="25"/>
      <c r="BN274" s="25"/>
      <c r="BO274" s="25"/>
      <c r="BP274" s="25"/>
      <c r="BQ274" s="25"/>
      <c r="BR274" s="25"/>
      <c r="BS274" s="25"/>
      <c r="BT274" s="25"/>
      <c r="BU274" s="25"/>
      <c r="BV274" s="25"/>
      <c r="BW274" s="25"/>
      <c r="BX274" s="25"/>
      <c r="BY274" s="25"/>
      <c r="BZ274" s="25"/>
      <c r="CA274" s="25"/>
      <c r="CB274" s="25"/>
      <c r="CC274" s="25"/>
      <c r="CD274" s="25"/>
      <c r="CE274" s="25"/>
      <c r="CF274" s="25"/>
      <c r="CG274" s="25"/>
      <c r="CH274" s="25"/>
      <c r="CI274" s="25"/>
      <c r="CJ274" s="25"/>
      <c r="CK274" s="25"/>
      <c r="CL274" s="25"/>
      <c r="CM274" s="25"/>
      <c r="CN274" s="25"/>
      <c r="CO274" s="25"/>
      <c r="CP274" s="25"/>
      <c r="CQ274" s="25"/>
      <c r="CR274" s="25"/>
      <c r="CS274" s="25"/>
      <c r="CT274" s="25"/>
      <c r="CU274" s="25"/>
      <c r="CV274" s="25"/>
      <c r="CW274" s="25"/>
      <c r="CX274" s="25"/>
      <c r="CY274" s="25"/>
      <c r="CZ274" s="25"/>
      <c r="DA274" s="25"/>
      <c r="DB274" s="25"/>
      <c r="DC274" s="25"/>
      <c r="DD274" s="25"/>
      <c r="DE274" s="25"/>
      <c r="DF274" s="25"/>
      <c r="DG274" s="25"/>
      <c r="DH274" s="25"/>
      <c r="DI274" s="25"/>
      <c r="DJ274" s="25"/>
      <c r="DK274" s="25"/>
      <c r="DL274" s="25"/>
      <c r="DM274" s="25"/>
      <c r="DN274" s="25"/>
      <c r="DO274" s="25"/>
      <c r="DP274" s="25"/>
      <c r="DQ274" s="25"/>
      <c r="DR274" s="25"/>
      <c r="DS274" s="25"/>
      <c r="DT274" s="25"/>
      <c r="DU274" s="25"/>
      <c r="DV274" s="25"/>
      <c r="DW274" s="25"/>
      <c r="DX274" s="25"/>
      <c r="DY274" s="25"/>
      <c r="DZ274" s="25"/>
      <c r="EA274" s="25"/>
      <c r="EB274" s="25"/>
      <c r="EC274" s="25"/>
      <c r="ED274" s="25"/>
      <c r="EE274" s="25"/>
      <c r="EF274" s="25"/>
      <c r="EG274" s="25"/>
      <c r="EH274" s="25"/>
      <c r="EI274" s="25"/>
      <c r="EJ274" s="25"/>
      <c r="EK274" s="25"/>
      <c r="EL274" s="25"/>
    </row>
    <row r="275" spans="17:142" x14ac:dyDescent="0.2"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  <c r="BM275" s="25"/>
      <c r="BN275" s="25"/>
      <c r="BO275" s="25"/>
      <c r="BP275" s="25"/>
      <c r="BQ275" s="25"/>
      <c r="BR275" s="25"/>
      <c r="BS275" s="25"/>
      <c r="BT275" s="25"/>
      <c r="BU275" s="25"/>
      <c r="BV275" s="25"/>
      <c r="BW275" s="25"/>
      <c r="BX275" s="25"/>
      <c r="BY275" s="25"/>
      <c r="BZ275" s="25"/>
      <c r="CA275" s="25"/>
      <c r="CB275" s="25"/>
      <c r="CC275" s="25"/>
      <c r="CD275" s="25"/>
      <c r="CE275" s="25"/>
      <c r="CF275" s="25"/>
      <c r="CG275" s="25"/>
      <c r="CH275" s="25"/>
      <c r="CI275" s="25"/>
      <c r="CJ275" s="25"/>
      <c r="CK275" s="25"/>
      <c r="CL275" s="25"/>
      <c r="CM275" s="25"/>
      <c r="CN275" s="25"/>
      <c r="CO275" s="25"/>
      <c r="CP275" s="25"/>
      <c r="CQ275" s="25"/>
      <c r="CR275" s="25"/>
      <c r="CS275" s="25"/>
      <c r="CT275" s="25"/>
      <c r="CU275" s="25"/>
      <c r="CV275" s="25"/>
      <c r="CW275" s="25"/>
      <c r="CX275" s="25"/>
      <c r="CY275" s="25"/>
      <c r="CZ275" s="25"/>
      <c r="DA275" s="25"/>
      <c r="DB275" s="25"/>
      <c r="DC275" s="25"/>
      <c r="DD275" s="25"/>
      <c r="DE275" s="25"/>
      <c r="DF275" s="25"/>
      <c r="DG275" s="25"/>
      <c r="DH275" s="25"/>
      <c r="DI275" s="25"/>
      <c r="DJ275" s="25"/>
      <c r="DK275" s="25"/>
      <c r="DL275" s="25"/>
      <c r="DM275" s="25"/>
      <c r="DN275" s="25"/>
      <c r="DO275" s="25"/>
      <c r="DP275" s="25"/>
      <c r="DQ275" s="25"/>
      <c r="DR275" s="25"/>
      <c r="DS275" s="25"/>
      <c r="DT275" s="25"/>
      <c r="DU275" s="25"/>
      <c r="DV275" s="25"/>
      <c r="DW275" s="25"/>
      <c r="DX275" s="25"/>
      <c r="DY275" s="25"/>
      <c r="DZ275" s="25"/>
      <c r="EA275" s="25"/>
      <c r="EB275" s="25"/>
      <c r="EC275" s="25"/>
      <c r="ED275" s="25"/>
      <c r="EE275" s="25"/>
      <c r="EF275" s="25"/>
      <c r="EG275" s="25"/>
      <c r="EH275" s="25"/>
      <c r="EI275" s="25"/>
      <c r="EJ275" s="25"/>
      <c r="EK275" s="25"/>
      <c r="EL275" s="25"/>
    </row>
    <row r="276" spans="17:142" x14ac:dyDescent="0.2"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  <c r="BM276" s="25"/>
      <c r="BN276" s="25"/>
      <c r="BO276" s="25"/>
      <c r="BP276" s="25"/>
      <c r="BQ276" s="25"/>
      <c r="BR276" s="25"/>
      <c r="BS276" s="25"/>
      <c r="BT276" s="25"/>
      <c r="BU276" s="25"/>
      <c r="BV276" s="25"/>
      <c r="BW276" s="25"/>
      <c r="BX276" s="25"/>
      <c r="BY276" s="25"/>
      <c r="BZ276" s="25"/>
      <c r="CA276" s="25"/>
      <c r="CB276" s="25"/>
      <c r="CC276" s="25"/>
      <c r="CD276" s="25"/>
      <c r="CE276" s="25"/>
      <c r="CF276" s="25"/>
      <c r="CG276" s="25"/>
      <c r="CH276" s="25"/>
      <c r="CI276" s="25"/>
      <c r="CJ276" s="25"/>
      <c r="CK276" s="25"/>
      <c r="CL276" s="25"/>
      <c r="CM276" s="25"/>
      <c r="CN276" s="25"/>
      <c r="CO276" s="25"/>
      <c r="CP276" s="25"/>
      <c r="CQ276" s="25"/>
      <c r="CR276" s="25"/>
      <c r="CS276" s="25"/>
      <c r="CT276" s="25"/>
      <c r="CU276" s="25"/>
      <c r="CV276" s="25"/>
      <c r="CW276" s="25"/>
      <c r="CX276" s="25"/>
      <c r="CY276" s="25"/>
      <c r="CZ276" s="25"/>
      <c r="DA276" s="25"/>
      <c r="DB276" s="25"/>
      <c r="DC276" s="25"/>
      <c r="DD276" s="25"/>
      <c r="DE276" s="25"/>
      <c r="DF276" s="25"/>
      <c r="DG276" s="25"/>
      <c r="DH276" s="25"/>
      <c r="DI276" s="25"/>
      <c r="DJ276" s="25"/>
      <c r="DK276" s="25"/>
      <c r="DL276" s="25"/>
      <c r="DM276" s="25"/>
      <c r="DN276" s="25"/>
      <c r="DO276" s="25"/>
      <c r="DP276" s="25"/>
      <c r="DQ276" s="25"/>
      <c r="DR276" s="25"/>
      <c r="DS276" s="25"/>
      <c r="DT276" s="25"/>
      <c r="DU276" s="25"/>
      <c r="DV276" s="25"/>
      <c r="DW276" s="25"/>
      <c r="DX276" s="25"/>
      <c r="DY276" s="25"/>
      <c r="DZ276" s="25"/>
      <c r="EA276" s="25"/>
      <c r="EB276" s="25"/>
      <c r="EC276" s="25"/>
      <c r="ED276" s="25"/>
      <c r="EE276" s="25"/>
      <c r="EF276" s="25"/>
      <c r="EG276" s="25"/>
      <c r="EH276" s="25"/>
      <c r="EI276" s="25"/>
      <c r="EJ276" s="25"/>
      <c r="EK276" s="25"/>
      <c r="EL276" s="25"/>
    </row>
    <row r="277" spans="17:142" x14ac:dyDescent="0.2"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  <c r="BM277" s="25"/>
      <c r="BN277" s="25"/>
      <c r="BO277" s="25"/>
      <c r="BP277" s="25"/>
      <c r="BQ277" s="25"/>
      <c r="BR277" s="25"/>
      <c r="BS277" s="25"/>
      <c r="BT277" s="25"/>
      <c r="BU277" s="25"/>
      <c r="BV277" s="25"/>
      <c r="BW277" s="25"/>
      <c r="BX277" s="25"/>
      <c r="BY277" s="25"/>
      <c r="BZ277" s="25"/>
      <c r="CA277" s="25"/>
      <c r="CB277" s="25"/>
      <c r="CC277" s="25"/>
      <c r="CD277" s="25"/>
      <c r="CE277" s="25"/>
      <c r="CF277" s="25"/>
      <c r="CG277" s="25"/>
      <c r="CH277" s="25"/>
      <c r="CI277" s="25"/>
      <c r="CJ277" s="25"/>
      <c r="CK277" s="25"/>
      <c r="CL277" s="25"/>
      <c r="CM277" s="25"/>
      <c r="CN277" s="25"/>
      <c r="CO277" s="25"/>
      <c r="CP277" s="25"/>
      <c r="CQ277" s="25"/>
      <c r="CR277" s="25"/>
      <c r="CS277" s="25"/>
      <c r="CT277" s="25"/>
      <c r="CU277" s="25"/>
      <c r="CV277" s="25"/>
      <c r="CW277" s="25"/>
      <c r="CX277" s="25"/>
      <c r="CY277" s="25"/>
      <c r="CZ277" s="25"/>
      <c r="DA277" s="25"/>
      <c r="DB277" s="25"/>
      <c r="DC277" s="25"/>
      <c r="DD277" s="25"/>
      <c r="DE277" s="25"/>
      <c r="DF277" s="25"/>
      <c r="DG277" s="25"/>
      <c r="DH277" s="25"/>
      <c r="DI277" s="25"/>
      <c r="DJ277" s="25"/>
      <c r="DK277" s="25"/>
      <c r="DL277" s="25"/>
      <c r="DM277" s="25"/>
      <c r="DN277" s="25"/>
      <c r="DO277" s="25"/>
      <c r="DP277" s="25"/>
      <c r="DQ277" s="25"/>
      <c r="DR277" s="25"/>
      <c r="DS277" s="25"/>
      <c r="DT277" s="25"/>
      <c r="DU277" s="25"/>
      <c r="DV277" s="25"/>
      <c r="DW277" s="25"/>
      <c r="DX277" s="25"/>
      <c r="DY277" s="25"/>
      <c r="DZ277" s="25"/>
      <c r="EA277" s="25"/>
      <c r="EB277" s="25"/>
      <c r="EC277" s="25"/>
      <c r="ED277" s="25"/>
      <c r="EE277" s="25"/>
      <c r="EF277" s="25"/>
      <c r="EG277" s="25"/>
      <c r="EH277" s="25"/>
      <c r="EI277" s="25"/>
      <c r="EJ277" s="25"/>
      <c r="EK277" s="25"/>
      <c r="EL277" s="25"/>
    </row>
  </sheetData>
  <sheetProtection selectLockedCells="1"/>
  <mergeCells count="36">
    <mergeCell ref="L27:L28"/>
    <mergeCell ref="M27:M28"/>
    <mergeCell ref="N27:N28"/>
    <mergeCell ref="O27:O28"/>
    <mergeCell ref="F27:F28"/>
    <mergeCell ref="G27:G28"/>
    <mergeCell ref="H27:H28"/>
    <mergeCell ref="I27:I28"/>
    <mergeCell ref="J27:J28"/>
    <mergeCell ref="K27:K28"/>
    <mergeCell ref="G13:H13"/>
    <mergeCell ref="I13:J13"/>
    <mergeCell ref="K13:L13"/>
    <mergeCell ref="M13:N13"/>
    <mergeCell ref="O13:P13"/>
    <mergeCell ref="G14:H14"/>
    <mergeCell ref="I14:J14"/>
    <mergeCell ref="K14:L14"/>
    <mergeCell ref="M14:N14"/>
    <mergeCell ref="O14:P14"/>
    <mergeCell ref="G11:H11"/>
    <mergeCell ref="I11:J11"/>
    <mergeCell ref="K11:L11"/>
    <mergeCell ref="M11:N11"/>
    <mergeCell ref="O11:P11"/>
    <mergeCell ref="G12:H12"/>
    <mergeCell ref="I12:J12"/>
    <mergeCell ref="K12:L12"/>
    <mergeCell ref="M12:N12"/>
    <mergeCell ref="O12:P12"/>
    <mergeCell ref="F8:P8"/>
    <mergeCell ref="G10:H10"/>
    <mergeCell ref="I10:J10"/>
    <mergeCell ref="K10:L10"/>
    <mergeCell ref="M10:N10"/>
    <mergeCell ref="O10:P10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50" min="3" max="1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L277"/>
  <sheetViews>
    <sheetView showGridLines="0" tabSelected="1" zoomScaleNormal="100" zoomScaleSheetLayoutView="130" workbookViewId="0">
      <selection activeCell="V19" sqref="V19"/>
    </sheetView>
  </sheetViews>
  <sheetFormatPr baseColWidth="10" defaultColWidth="11.42578125" defaultRowHeight="11.25" x14ac:dyDescent="0.2"/>
  <cols>
    <col min="1" max="1" width="3.7109375" style="1" customWidth="1"/>
    <col min="2" max="3" width="18.85546875" style="1" hidden="1" customWidth="1"/>
    <col min="4" max="4" width="8.28515625" style="1" hidden="1" customWidth="1"/>
    <col min="5" max="5" width="26.140625" style="1" hidden="1" customWidth="1"/>
    <col min="6" max="6" width="18.85546875" style="1" customWidth="1"/>
    <col min="7" max="7" width="10.7109375" style="1" customWidth="1"/>
    <col min="8" max="8" width="10.5703125" style="1" bestFit="1" customWidth="1"/>
    <col min="9" max="9" width="11.5703125" style="1" customWidth="1"/>
    <col min="10" max="10" width="13.5703125" style="1" customWidth="1"/>
    <col min="11" max="11" width="12.85546875" style="1" customWidth="1"/>
    <col min="12" max="12" width="12.42578125" style="1" customWidth="1"/>
    <col min="13" max="13" width="11.5703125" style="1" customWidth="1"/>
    <col min="14" max="14" width="11.7109375" style="1" customWidth="1"/>
    <col min="15" max="15" width="11.140625" style="1" customWidth="1"/>
    <col min="16" max="16" width="11.28515625" style="1" customWidth="1"/>
    <col min="17" max="17" width="15.28515625" style="3" hidden="1" customWidth="1"/>
    <col min="18" max="18" width="13.28515625" style="3" hidden="1" customWidth="1"/>
    <col min="19" max="20" width="10.140625" style="4" hidden="1" customWidth="1"/>
    <col min="21" max="21" width="15.85546875" style="4" hidden="1" customWidth="1"/>
    <col min="22" max="22" width="12.28515625" style="1" customWidth="1"/>
    <col min="23" max="23" width="11.42578125" style="1" customWidth="1"/>
    <col min="24" max="25" width="11.7109375" style="1" bestFit="1" customWidth="1"/>
    <col min="26" max="16384" width="11.42578125" style="1"/>
  </cols>
  <sheetData>
    <row r="1" spans="3:142" x14ac:dyDescent="0.2">
      <c r="P1" s="27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</row>
    <row r="2" spans="3:142" x14ac:dyDescent="0.2"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</row>
    <row r="3" spans="3:142" x14ac:dyDescent="0.2"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</row>
    <row r="4" spans="3:142" x14ac:dyDescent="0.2"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</row>
    <row r="5" spans="3:142" x14ac:dyDescent="0.2">
      <c r="I5" s="2"/>
      <c r="J5" s="2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</row>
    <row r="6" spans="3:142" x14ac:dyDescent="0.2"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</row>
    <row r="7" spans="3:142" x14ac:dyDescent="0.2"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</row>
    <row r="8" spans="3:142" ht="15.75" x14ac:dyDescent="0.25">
      <c r="F8" s="86" t="s">
        <v>44</v>
      </c>
      <c r="G8" s="87"/>
      <c r="H8" s="87"/>
      <c r="I8" s="87"/>
      <c r="J8" s="87"/>
      <c r="K8" s="87"/>
      <c r="L8" s="87"/>
      <c r="M8" s="87"/>
      <c r="N8" s="87"/>
      <c r="O8" s="88"/>
      <c r="P8" s="89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</row>
    <row r="9" spans="3:142" x14ac:dyDescent="0.2">
      <c r="L9" s="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</row>
    <row r="10" spans="3:142" ht="12.75" customHeight="1" x14ac:dyDescent="0.2">
      <c r="F10" s="80" t="s">
        <v>0</v>
      </c>
      <c r="G10" s="90">
        <v>44755</v>
      </c>
      <c r="H10" s="91"/>
      <c r="I10" s="92" t="s">
        <v>1</v>
      </c>
      <c r="J10" s="93"/>
      <c r="K10" s="94">
        <f>XIRR(N30:N38,D30:D38)</f>
        <v>2.9802322387695314E-9</v>
      </c>
      <c r="L10" s="95"/>
      <c r="M10" s="92" t="s">
        <v>29</v>
      </c>
      <c r="N10" s="93"/>
      <c r="O10" s="94" t="s">
        <v>41</v>
      </c>
      <c r="P10" s="95"/>
      <c r="Q10" s="3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</row>
    <row r="11" spans="3:142" ht="12.75" customHeight="1" x14ac:dyDescent="0.2">
      <c r="F11" s="81" t="s">
        <v>3</v>
      </c>
      <c r="G11" s="102">
        <f>+F38</f>
        <v>45486</v>
      </c>
      <c r="H11" s="103"/>
      <c r="I11" s="98" t="s">
        <v>19</v>
      </c>
      <c r="J11" s="99"/>
      <c r="K11" s="96">
        <f>+NOMINAL(K10,4)</f>
        <v>2.9802320611338473E-9</v>
      </c>
      <c r="L11" s="97"/>
      <c r="M11" s="98" t="s">
        <v>32</v>
      </c>
      <c r="N11" s="99"/>
      <c r="O11" s="104" t="s">
        <v>33</v>
      </c>
      <c r="P11" s="10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</row>
    <row r="12" spans="3:142" ht="12.75" customHeight="1" x14ac:dyDescent="0.2">
      <c r="C12" s="34"/>
      <c r="F12" s="81" t="s">
        <v>30</v>
      </c>
      <c r="G12" s="96" t="s">
        <v>24</v>
      </c>
      <c r="H12" s="97"/>
      <c r="I12" s="98" t="s">
        <v>31</v>
      </c>
      <c r="J12" s="99"/>
      <c r="K12" s="100">
        <f>+(U40/T40)*12</f>
        <v>19.232876705964593</v>
      </c>
      <c r="L12" s="101"/>
      <c r="M12" s="98" t="s">
        <v>2</v>
      </c>
      <c r="N12" s="99"/>
      <c r="O12" s="96">
        <v>1</v>
      </c>
      <c r="P12" s="97"/>
      <c r="R12" s="29"/>
      <c r="T12" s="28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</row>
    <row r="13" spans="3:142" ht="12.75" customHeight="1" x14ac:dyDescent="0.2">
      <c r="F13" s="81" t="s">
        <v>40</v>
      </c>
      <c r="G13" s="114">
        <v>126.3772</v>
      </c>
      <c r="H13" s="115"/>
      <c r="I13" s="98" t="s">
        <v>27</v>
      </c>
      <c r="J13" s="99"/>
      <c r="K13" s="100" t="s">
        <v>36</v>
      </c>
      <c r="L13" s="101"/>
      <c r="M13" s="98" t="s">
        <v>35</v>
      </c>
      <c r="N13" s="99"/>
      <c r="O13" s="116">
        <f>200000000/G13</f>
        <v>1582563.9434961369</v>
      </c>
      <c r="P13" s="117"/>
      <c r="R13" s="29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</row>
    <row r="14" spans="3:142" ht="12.75" customHeight="1" x14ac:dyDescent="0.2">
      <c r="F14" s="82" t="s">
        <v>4</v>
      </c>
      <c r="G14" s="106">
        <f>+$G$10</f>
        <v>44755</v>
      </c>
      <c r="H14" s="107"/>
      <c r="I14" s="108" t="s">
        <v>28</v>
      </c>
      <c r="J14" s="109"/>
      <c r="K14" s="110">
        <v>24</v>
      </c>
      <c r="L14" s="111"/>
      <c r="M14" s="108" t="s">
        <v>42</v>
      </c>
      <c r="N14" s="109"/>
      <c r="O14" s="128">
        <v>1.0999999999999999E-10</v>
      </c>
      <c r="P14" s="113"/>
      <c r="R14" s="29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</row>
    <row r="15" spans="3:142" x14ac:dyDescent="0.2">
      <c r="G15" s="24"/>
      <c r="H15" s="6"/>
      <c r="I15" s="6"/>
      <c r="L15" s="7"/>
      <c r="M15" s="8"/>
      <c r="R15" s="29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</row>
    <row r="16" spans="3:142" x14ac:dyDescent="0.2">
      <c r="I16" s="71" t="s">
        <v>11</v>
      </c>
      <c r="J16" s="72" t="s">
        <v>17</v>
      </c>
      <c r="K16" s="84" t="s">
        <v>12</v>
      </c>
      <c r="L16" s="73" t="s">
        <v>13</v>
      </c>
      <c r="M16" s="8"/>
      <c r="R16" s="29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</row>
    <row r="17" spans="2:142" ht="12.75" customHeight="1" x14ac:dyDescent="0.2">
      <c r="I17" s="74">
        <f>+F31</f>
        <v>44847</v>
      </c>
      <c r="J17" s="65">
        <f>+$O$13*K31/100</f>
        <v>0</v>
      </c>
      <c r="K17" s="64">
        <f>+$O$13*J31/100</f>
        <v>4.3878211255290153E-5</v>
      </c>
      <c r="L17" s="21">
        <f>SUM(J17:K17)</f>
        <v>4.3878211255290153E-5</v>
      </c>
      <c r="M17" s="8"/>
      <c r="O17" s="31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</row>
    <row r="18" spans="2:142" ht="12.75" customHeight="1" x14ac:dyDescent="0.2">
      <c r="I18" s="74">
        <f t="shared" ref="I18:I23" si="0">+F32</f>
        <v>44939</v>
      </c>
      <c r="J18" s="65">
        <f t="shared" ref="J18:J24" si="1">+$O$13*K32/100</f>
        <v>0</v>
      </c>
      <c r="K18" s="64">
        <f t="shared" ref="K18:K24" si="2">+$O$13*J32/100</f>
        <v>4.3878211255290153E-5</v>
      </c>
      <c r="L18" s="21">
        <f t="shared" ref="L18:L24" si="3">SUM(J18:K18)</f>
        <v>4.3878211255290153E-5</v>
      </c>
      <c r="M18" s="8"/>
      <c r="O18" s="31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</row>
    <row r="19" spans="2:142" ht="12.75" customHeight="1" x14ac:dyDescent="0.2">
      <c r="I19" s="74">
        <f t="shared" si="0"/>
        <v>45029</v>
      </c>
      <c r="J19" s="65">
        <f t="shared" si="1"/>
        <v>0</v>
      </c>
      <c r="K19" s="64">
        <f t="shared" si="2"/>
        <v>4.2924337097566452E-5</v>
      </c>
      <c r="L19" s="21">
        <f t="shared" si="3"/>
        <v>4.2924337097566452E-5</v>
      </c>
      <c r="M19" s="8"/>
      <c r="O19" s="31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</row>
    <row r="20" spans="2:142" ht="12.75" customHeight="1" x14ac:dyDescent="0.2">
      <c r="I20" s="74">
        <f t="shared" si="0"/>
        <v>45120</v>
      </c>
      <c r="J20" s="65">
        <f t="shared" si="1"/>
        <v>316512.78869922739</v>
      </c>
      <c r="K20" s="64">
        <f t="shared" si="2"/>
        <v>4.3401274176428299E-5</v>
      </c>
      <c r="L20" s="21">
        <f t="shared" si="3"/>
        <v>316512.78874262865</v>
      </c>
      <c r="M20" s="8"/>
      <c r="O20" s="31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</row>
    <row r="21" spans="2:142" ht="12.75" customHeight="1" x14ac:dyDescent="0.2">
      <c r="I21" s="74">
        <f t="shared" si="0"/>
        <v>45212</v>
      </c>
      <c r="J21" s="65">
        <f t="shared" si="1"/>
        <v>0</v>
      </c>
      <c r="K21" s="64">
        <f t="shared" si="2"/>
        <v>3.5102569004232122E-5</v>
      </c>
      <c r="L21" s="21">
        <f t="shared" si="3"/>
        <v>3.5102569004232122E-5</v>
      </c>
      <c r="M21" s="8"/>
      <c r="O21" s="31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</row>
    <row r="22" spans="2:142" ht="12.75" customHeight="1" x14ac:dyDescent="0.2">
      <c r="I22" s="74">
        <f t="shared" si="0"/>
        <v>45304</v>
      </c>
      <c r="J22" s="65">
        <f t="shared" si="1"/>
        <v>633025.57739845477</v>
      </c>
      <c r="K22" s="64">
        <f t="shared" si="2"/>
        <v>3.5102569004232122E-5</v>
      </c>
      <c r="L22" s="21">
        <f t="shared" si="3"/>
        <v>633025.57743355737</v>
      </c>
      <c r="M22" s="8"/>
      <c r="O22" s="31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</row>
    <row r="23" spans="2:142" ht="12.75" customHeight="1" x14ac:dyDescent="0.2">
      <c r="I23" s="74">
        <f t="shared" si="0"/>
        <v>45395</v>
      </c>
      <c r="J23" s="65">
        <f t="shared" si="1"/>
        <v>0</v>
      </c>
      <c r="K23" s="64">
        <f t="shared" si="2"/>
        <v>1.7360509670571321E-5</v>
      </c>
      <c r="L23" s="21">
        <f t="shared" si="3"/>
        <v>1.7360509670571321E-5</v>
      </c>
      <c r="M23" s="8"/>
      <c r="O23" s="31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</row>
    <row r="24" spans="2:142" ht="12.75" customHeight="1" x14ac:dyDescent="0.2">
      <c r="I24" s="74">
        <f>+F38</f>
        <v>45486</v>
      </c>
      <c r="J24" s="65">
        <f t="shared" si="1"/>
        <v>633025.57739845477</v>
      </c>
      <c r="K24" s="64">
        <f t="shared" si="2"/>
        <v>1.7360509670571321E-5</v>
      </c>
      <c r="L24" s="21">
        <f t="shared" si="3"/>
        <v>633025.57741581532</v>
      </c>
      <c r="M24" s="8"/>
      <c r="O24" s="31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</row>
    <row r="25" spans="2:142" ht="12.75" customHeight="1" x14ac:dyDescent="0.2">
      <c r="I25" s="75" t="s">
        <v>13</v>
      </c>
      <c r="J25" s="76">
        <f>SUM(J17:J24)</f>
        <v>1582563.9434961369</v>
      </c>
      <c r="K25" s="85">
        <f>SUM(K17:K24)</f>
        <v>2.7900819113418196E-4</v>
      </c>
      <c r="L25" s="77">
        <f>SUM(J25:K25)</f>
        <v>1582563.9437751451</v>
      </c>
      <c r="M25" s="8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</row>
    <row r="26" spans="2:142" x14ac:dyDescent="0.2">
      <c r="G26" s="46"/>
      <c r="H26" s="6"/>
      <c r="I26" s="6"/>
      <c r="L26" s="7"/>
      <c r="M26" s="8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</row>
    <row r="27" spans="2:142" ht="14.25" customHeight="1" x14ac:dyDescent="0.2">
      <c r="F27" s="124" t="s">
        <v>18</v>
      </c>
      <c r="G27" s="126" t="s">
        <v>34</v>
      </c>
      <c r="H27" s="126" t="s">
        <v>14</v>
      </c>
      <c r="I27" s="126" t="s">
        <v>22</v>
      </c>
      <c r="J27" s="118" t="s">
        <v>21</v>
      </c>
      <c r="K27" s="118" t="s">
        <v>5</v>
      </c>
      <c r="L27" s="118" t="s">
        <v>15</v>
      </c>
      <c r="M27" s="120" t="s">
        <v>6</v>
      </c>
      <c r="N27" s="122" t="s">
        <v>16</v>
      </c>
      <c r="Q27" s="9" t="s">
        <v>20</v>
      </c>
      <c r="R27" s="9" t="s">
        <v>7</v>
      </c>
      <c r="S27" s="9" t="s">
        <v>8</v>
      </c>
      <c r="T27" s="9" t="s">
        <v>9</v>
      </c>
      <c r="U27" s="9" t="s">
        <v>10</v>
      </c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</row>
    <row r="28" spans="2:142" x14ac:dyDescent="0.2">
      <c r="F28" s="125"/>
      <c r="G28" s="127"/>
      <c r="H28" s="127"/>
      <c r="I28" s="127"/>
      <c r="J28" s="119"/>
      <c r="K28" s="119"/>
      <c r="L28" s="119"/>
      <c r="M28" s="121"/>
      <c r="N28" s="123"/>
      <c r="Q28" s="10"/>
      <c r="R28" s="11">
        <f>+K10</f>
        <v>2.9802322387695314E-9</v>
      </c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</row>
    <row r="29" spans="2:142" x14ac:dyDescent="0.2">
      <c r="B29" s="1" t="s">
        <v>23</v>
      </c>
      <c r="F29" s="66"/>
      <c r="G29" s="50"/>
      <c r="H29" s="50"/>
      <c r="I29" s="20">
        <f>+I30</f>
        <v>1.0999999999999999E-10</v>
      </c>
      <c r="J29" s="51"/>
      <c r="K29" s="51"/>
      <c r="L29" s="52">
        <f>+L30</f>
        <v>100</v>
      </c>
      <c r="M29" s="53"/>
      <c r="N29" s="67"/>
      <c r="Q29" s="10"/>
      <c r="R29" s="11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</row>
    <row r="30" spans="2:142" s="12" customFormat="1" ht="12.75" customHeight="1" x14ac:dyDescent="0.2">
      <c r="B30" s="30">
        <f>+G10</f>
        <v>44755</v>
      </c>
      <c r="C30" s="32"/>
      <c r="D30" s="30">
        <f>+G14</f>
        <v>44755</v>
      </c>
      <c r="E30" s="39">
        <f>+G10</f>
        <v>44755</v>
      </c>
      <c r="F30" s="59">
        <f>+E30</f>
        <v>44755</v>
      </c>
      <c r="G30" s="60"/>
      <c r="H30" s="60"/>
      <c r="I30" s="61">
        <f t="shared" ref="I30" si="4">+$O$14</f>
        <v>1.0999999999999999E-10</v>
      </c>
      <c r="J30" s="60"/>
      <c r="K30" s="60"/>
      <c r="L30" s="62">
        <v>100</v>
      </c>
      <c r="M30" s="62">
        <f>-O12*100</f>
        <v>-100</v>
      </c>
      <c r="N30" s="63">
        <f>+O13*-1</f>
        <v>-1582563.9434961369</v>
      </c>
      <c r="O30" s="1"/>
      <c r="P30" s="1"/>
      <c r="Q30" s="16">
        <f t="shared" ref="Q30:Q39" si="5">H30/365</f>
        <v>0</v>
      </c>
      <c r="R30" s="16">
        <f t="shared" ref="R30:R39" si="6">1/(1+$K$10)^(H30/365)</f>
        <v>1</v>
      </c>
      <c r="S30" s="17">
        <f t="shared" ref="S30:S31" si="7">+M30</f>
        <v>-100</v>
      </c>
      <c r="T30" s="17">
        <f t="shared" ref="T30:T31" si="8">+S30*R30</f>
        <v>-100</v>
      </c>
      <c r="U30" s="17">
        <f t="shared" ref="U30" si="9">+T30*Q30</f>
        <v>0</v>
      </c>
      <c r="V30" s="1"/>
      <c r="W30" s="1"/>
      <c r="X30" s="1"/>
      <c r="Y30" s="1"/>
      <c r="Z30" s="1"/>
      <c r="AA30" s="1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</row>
    <row r="31" spans="2:142" s="12" customFormat="1" ht="12.75" customHeight="1" x14ac:dyDescent="0.2">
      <c r="B31" s="30">
        <v>44847</v>
      </c>
      <c r="C31" s="32">
        <f t="shared" ref="C31:C38" si="10">+B31-B30</f>
        <v>92</v>
      </c>
      <c r="D31" s="30">
        <f t="shared" ref="D31:D38" si="11">+F31</f>
        <v>44847</v>
      </c>
      <c r="E31" s="39">
        <f t="shared" ref="E31:E38" si="12">+E30+C31</f>
        <v>44847</v>
      </c>
      <c r="F31" s="42">
        <f t="shared" ref="F31:F38" si="13">+E31</f>
        <v>44847</v>
      </c>
      <c r="G31" s="43">
        <f t="shared" ref="G31:G38" si="14">+E31-E30</f>
        <v>92</v>
      </c>
      <c r="H31" s="43">
        <f t="shared" ref="H31:H38" si="15">+IF(F31-$G$14&lt;0,0,F31-$G$14)</f>
        <v>92</v>
      </c>
      <c r="I31" s="41">
        <f>+$O$14</f>
        <v>1.0999999999999999E-10</v>
      </c>
      <c r="J31" s="44">
        <f t="shared" ref="J31:J38" si="16">+I31/365*G31*L30</f>
        <v>2.7726027397260274E-9</v>
      </c>
      <c r="K31" s="45">
        <v>0</v>
      </c>
      <c r="L31" s="45">
        <f t="shared" ref="L31:L37" si="17">+L30-K31</f>
        <v>100</v>
      </c>
      <c r="M31" s="45">
        <f t="shared" ref="M31:M38" si="18">+IF(F31&gt;$G$14,J31+K31,0)</f>
        <v>2.7726027397260274E-9</v>
      </c>
      <c r="N31" s="47">
        <f t="shared" ref="N31:N38" si="19">+M31*$O$13/100</f>
        <v>4.3878211255290153E-5</v>
      </c>
      <c r="O31" s="1"/>
      <c r="P31" s="1"/>
      <c r="Q31" s="16">
        <f t="shared" si="5"/>
        <v>0.25205479452054796</v>
      </c>
      <c r="R31" s="16">
        <f t="shared" si="6"/>
        <v>0.99999999924881822</v>
      </c>
      <c r="S31" s="17">
        <f t="shared" si="7"/>
        <v>2.7726027397260274E-9</v>
      </c>
      <c r="T31" s="79">
        <f t="shared" si="8"/>
        <v>2.7726027376432987E-9</v>
      </c>
      <c r="U31" s="17">
        <f>+T31*Q31</f>
        <v>6.9884781332379036E-10</v>
      </c>
      <c r="V31" s="1"/>
      <c r="W31" s="1"/>
      <c r="X31" s="1"/>
      <c r="Y31" s="1"/>
      <c r="Z31" s="1"/>
      <c r="AA31" s="1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</row>
    <row r="32" spans="2:142" s="12" customFormat="1" ht="12.75" customHeight="1" x14ac:dyDescent="0.2">
      <c r="B32" s="30">
        <v>44939</v>
      </c>
      <c r="C32" s="32">
        <f t="shared" si="10"/>
        <v>92</v>
      </c>
      <c r="D32" s="30">
        <f t="shared" si="11"/>
        <v>44939</v>
      </c>
      <c r="E32" s="39">
        <f t="shared" si="12"/>
        <v>44939</v>
      </c>
      <c r="F32" s="42">
        <f t="shared" si="13"/>
        <v>44939</v>
      </c>
      <c r="G32" s="43">
        <f t="shared" si="14"/>
        <v>92</v>
      </c>
      <c r="H32" s="43">
        <f t="shared" si="15"/>
        <v>184</v>
      </c>
      <c r="I32" s="41">
        <f t="shared" ref="I32:I37" si="20">+$O$14</f>
        <v>1.0999999999999999E-10</v>
      </c>
      <c r="J32" s="44">
        <f t="shared" si="16"/>
        <v>2.7726027397260274E-9</v>
      </c>
      <c r="K32" s="45">
        <v>0</v>
      </c>
      <c r="L32" s="45">
        <f t="shared" si="17"/>
        <v>100</v>
      </c>
      <c r="M32" s="45">
        <f t="shared" si="18"/>
        <v>2.7726027397260274E-9</v>
      </c>
      <c r="N32" s="47">
        <f t="shared" si="19"/>
        <v>4.3878211255290153E-5</v>
      </c>
      <c r="O32" s="1"/>
      <c r="P32" s="1"/>
      <c r="Q32" s="16">
        <f t="shared" ref="Q32:Q38" si="21">H32/365</f>
        <v>0.50410958904109593</v>
      </c>
      <c r="R32" s="16">
        <f t="shared" ref="R32:R38" si="22">1/(1+$K$10)^(H32/365)</f>
        <v>0.99999999849763643</v>
      </c>
      <c r="S32" s="17">
        <f t="shared" ref="S32:S38" si="23">+M32</f>
        <v>2.7726027397260274E-9</v>
      </c>
      <c r="T32" s="79">
        <f t="shared" ref="T32:T38" si="24">+S32*R32</f>
        <v>2.77260273556057E-9</v>
      </c>
      <c r="U32" s="17">
        <f t="shared" ref="U32:U38" si="25">+T32*Q32</f>
        <v>1.3976956255976573E-9</v>
      </c>
      <c r="V32" s="1"/>
      <c r="W32" s="1"/>
      <c r="X32" s="1"/>
      <c r="Y32" s="1"/>
      <c r="Z32" s="1"/>
      <c r="AA32" s="1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</row>
    <row r="33" spans="2:142" s="12" customFormat="1" ht="12.75" customHeight="1" x14ac:dyDescent="0.2">
      <c r="B33" s="30">
        <v>45029</v>
      </c>
      <c r="C33" s="32">
        <f t="shared" si="10"/>
        <v>90</v>
      </c>
      <c r="D33" s="30">
        <f t="shared" si="11"/>
        <v>45029</v>
      </c>
      <c r="E33" s="39">
        <f t="shared" si="12"/>
        <v>45029</v>
      </c>
      <c r="F33" s="42">
        <f t="shared" si="13"/>
        <v>45029</v>
      </c>
      <c r="G33" s="43">
        <f t="shared" si="14"/>
        <v>90</v>
      </c>
      <c r="H33" s="43">
        <f t="shared" si="15"/>
        <v>274</v>
      </c>
      <c r="I33" s="41">
        <f t="shared" si="20"/>
        <v>1.0999999999999999E-10</v>
      </c>
      <c r="J33" s="44">
        <f t="shared" si="16"/>
        <v>2.7123287671232875E-9</v>
      </c>
      <c r="K33" s="45">
        <v>0</v>
      </c>
      <c r="L33" s="45">
        <f t="shared" si="17"/>
        <v>100</v>
      </c>
      <c r="M33" s="45">
        <f t="shared" si="18"/>
        <v>2.7123287671232875E-9</v>
      </c>
      <c r="N33" s="47">
        <f t="shared" si="19"/>
        <v>4.2924337097566452E-5</v>
      </c>
      <c r="O33" s="1"/>
      <c r="P33" s="1"/>
      <c r="Q33" s="16">
        <f t="shared" si="21"/>
        <v>0.75068493150684934</v>
      </c>
      <c r="R33" s="16">
        <f t="shared" si="22"/>
        <v>0.99999999776278448</v>
      </c>
      <c r="S33" s="17">
        <f t="shared" si="23"/>
        <v>2.7123287671232875E-9</v>
      </c>
      <c r="T33" s="79">
        <f t="shared" si="24"/>
        <v>2.7123287610552233E-9</v>
      </c>
      <c r="U33" s="17">
        <f t="shared" si="25"/>
        <v>2.0361043302167979E-9</v>
      </c>
      <c r="V33" s="1"/>
      <c r="W33" s="1"/>
      <c r="X33" s="1"/>
      <c r="Y33" s="1"/>
      <c r="Z33" s="1"/>
      <c r="AA33" s="1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</row>
    <row r="34" spans="2:142" s="12" customFormat="1" ht="12.75" customHeight="1" x14ac:dyDescent="0.2">
      <c r="B34" s="30">
        <v>45120</v>
      </c>
      <c r="C34" s="32">
        <f t="shared" si="10"/>
        <v>91</v>
      </c>
      <c r="D34" s="30">
        <f t="shared" si="11"/>
        <v>45120</v>
      </c>
      <c r="E34" s="39">
        <f t="shared" si="12"/>
        <v>45120</v>
      </c>
      <c r="F34" s="42">
        <f t="shared" si="13"/>
        <v>45120</v>
      </c>
      <c r="G34" s="43">
        <f t="shared" si="14"/>
        <v>91</v>
      </c>
      <c r="H34" s="43">
        <f t="shared" si="15"/>
        <v>365</v>
      </c>
      <c r="I34" s="41">
        <f t="shared" si="20"/>
        <v>1.0999999999999999E-10</v>
      </c>
      <c r="J34" s="44">
        <f t="shared" si="16"/>
        <v>2.7424657534246574E-9</v>
      </c>
      <c r="K34" s="45">
        <v>20</v>
      </c>
      <c r="L34" s="45">
        <f t="shared" si="17"/>
        <v>80</v>
      </c>
      <c r="M34" s="45">
        <f t="shared" si="18"/>
        <v>20.000000002742464</v>
      </c>
      <c r="N34" s="47">
        <f t="shared" si="19"/>
        <v>316512.78874262865</v>
      </c>
      <c r="O34" s="1"/>
      <c r="P34" s="1"/>
      <c r="Q34" s="16">
        <f t="shared" si="21"/>
        <v>1</v>
      </c>
      <c r="R34" s="16">
        <f t="shared" si="22"/>
        <v>0.99999999701976772</v>
      </c>
      <c r="S34" s="17">
        <f t="shared" si="23"/>
        <v>20.000000002742464</v>
      </c>
      <c r="T34" s="79">
        <f t="shared" si="24"/>
        <v>19.999999943137819</v>
      </c>
      <c r="U34" s="17">
        <f t="shared" si="25"/>
        <v>19.999999943137819</v>
      </c>
      <c r="V34" s="1"/>
      <c r="W34" s="1"/>
      <c r="X34" s="1"/>
      <c r="Y34" s="1"/>
      <c r="Z34" s="1"/>
      <c r="AA34" s="1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</row>
    <row r="35" spans="2:142" s="12" customFormat="1" ht="12.75" customHeight="1" x14ac:dyDescent="0.2">
      <c r="B35" s="30">
        <v>45212</v>
      </c>
      <c r="C35" s="32">
        <f t="shared" si="10"/>
        <v>92</v>
      </c>
      <c r="D35" s="30">
        <f t="shared" si="11"/>
        <v>45212</v>
      </c>
      <c r="E35" s="39">
        <f t="shared" si="12"/>
        <v>45212</v>
      </c>
      <c r="F35" s="42">
        <f t="shared" si="13"/>
        <v>45212</v>
      </c>
      <c r="G35" s="43">
        <f t="shared" si="14"/>
        <v>92</v>
      </c>
      <c r="H35" s="43">
        <f t="shared" si="15"/>
        <v>457</v>
      </c>
      <c r="I35" s="41">
        <f t="shared" si="20"/>
        <v>1.0999999999999999E-10</v>
      </c>
      <c r="J35" s="44">
        <f t="shared" si="16"/>
        <v>2.2180821917808217E-9</v>
      </c>
      <c r="K35" s="45">
        <v>0</v>
      </c>
      <c r="L35" s="45">
        <f t="shared" si="17"/>
        <v>80</v>
      </c>
      <c r="M35" s="45">
        <f t="shared" si="18"/>
        <v>2.2180821917808217E-9</v>
      </c>
      <c r="N35" s="47">
        <f t="shared" si="19"/>
        <v>3.5102569004232122E-5</v>
      </c>
      <c r="O35" s="1"/>
      <c r="P35" s="1"/>
      <c r="Q35" s="16">
        <f t="shared" si="21"/>
        <v>1.252054794520548</v>
      </c>
      <c r="R35" s="16">
        <f t="shared" si="22"/>
        <v>0.99999999626858593</v>
      </c>
      <c r="S35" s="17">
        <f t="shared" si="23"/>
        <v>2.2180821917808217E-9</v>
      </c>
      <c r="T35" s="79">
        <f t="shared" si="24"/>
        <v>2.2180821835042386E-9</v>
      </c>
      <c r="U35" s="17">
        <f t="shared" si="25"/>
        <v>2.7771604324970879E-9</v>
      </c>
      <c r="V35" s="1"/>
      <c r="W35" s="1"/>
      <c r="X35" s="1"/>
      <c r="Y35" s="1"/>
      <c r="Z35" s="1"/>
      <c r="AA35" s="1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</row>
    <row r="36" spans="2:142" s="12" customFormat="1" ht="12.75" customHeight="1" x14ac:dyDescent="0.2">
      <c r="B36" s="30">
        <v>45304</v>
      </c>
      <c r="C36" s="32">
        <f t="shared" si="10"/>
        <v>92</v>
      </c>
      <c r="D36" s="30">
        <f t="shared" si="11"/>
        <v>45304</v>
      </c>
      <c r="E36" s="39">
        <f t="shared" si="12"/>
        <v>45304</v>
      </c>
      <c r="F36" s="42">
        <f t="shared" si="13"/>
        <v>45304</v>
      </c>
      <c r="G36" s="43">
        <f t="shared" si="14"/>
        <v>92</v>
      </c>
      <c r="H36" s="43">
        <f t="shared" si="15"/>
        <v>549</v>
      </c>
      <c r="I36" s="41">
        <f t="shared" si="20"/>
        <v>1.0999999999999999E-10</v>
      </c>
      <c r="J36" s="44">
        <f>+I36/365*G36*L35</f>
        <v>2.2180821917808217E-9</v>
      </c>
      <c r="K36" s="45">
        <v>40</v>
      </c>
      <c r="L36" s="45">
        <f t="shared" si="17"/>
        <v>40</v>
      </c>
      <c r="M36" s="45">
        <f t="shared" si="18"/>
        <v>40.00000000221808</v>
      </c>
      <c r="N36" s="47">
        <f t="shared" si="19"/>
        <v>633025.57743355725</v>
      </c>
      <c r="O36" s="1"/>
      <c r="P36" s="1"/>
      <c r="Q36" s="16">
        <f t="shared" si="21"/>
        <v>1.5041095890410958</v>
      </c>
      <c r="R36" s="16">
        <f t="shared" si="22"/>
        <v>0.99999999551740415</v>
      </c>
      <c r="S36" s="17">
        <f t="shared" si="23"/>
        <v>40.00000000221808</v>
      </c>
      <c r="T36" s="79">
        <f t="shared" si="24"/>
        <v>39.999999822914248</v>
      </c>
      <c r="U36" s="17">
        <f t="shared" si="25"/>
        <v>60.164383295287458</v>
      </c>
      <c r="V36" s="1"/>
      <c r="W36" s="1"/>
      <c r="X36" s="1"/>
      <c r="Y36" s="1"/>
      <c r="Z36" s="1"/>
      <c r="AA36" s="1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</row>
    <row r="37" spans="2:142" s="12" customFormat="1" ht="12.75" customHeight="1" x14ac:dyDescent="0.2">
      <c r="B37" s="30">
        <v>45395</v>
      </c>
      <c r="C37" s="32">
        <f t="shared" si="10"/>
        <v>91</v>
      </c>
      <c r="D37" s="30">
        <f t="shared" si="11"/>
        <v>45395</v>
      </c>
      <c r="E37" s="39">
        <f t="shared" si="12"/>
        <v>45395</v>
      </c>
      <c r="F37" s="42">
        <f t="shared" si="13"/>
        <v>45395</v>
      </c>
      <c r="G37" s="43">
        <f t="shared" si="14"/>
        <v>91</v>
      </c>
      <c r="H37" s="43">
        <f t="shared" si="15"/>
        <v>640</v>
      </c>
      <c r="I37" s="41">
        <f t="shared" si="20"/>
        <v>1.0999999999999999E-10</v>
      </c>
      <c r="J37" s="44">
        <f t="shared" si="16"/>
        <v>1.096986301369863E-9</v>
      </c>
      <c r="K37" s="45">
        <v>0</v>
      </c>
      <c r="L37" s="45">
        <f t="shared" si="17"/>
        <v>40</v>
      </c>
      <c r="M37" s="45">
        <f t="shared" si="18"/>
        <v>1.096986301369863E-9</v>
      </c>
      <c r="N37" s="47">
        <f t="shared" si="19"/>
        <v>1.7360509670571321E-5</v>
      </c>
      <c r="O37" s="1"/>
      <c r="P37" s="1"/>
      <c r="Q37" s="16">
        <f t="shared" si="21"/>
        <v>1.7534246575342465</v>
      </c>
      <c r="R37" s="16">
        <f t="shared" si="22"/>
        <v>0.99999999477438717</v>
      </c>
      <c r="S37" s="17">
        <f t="shared" si="23"/>
        <v>1.096986301369863E-9</v>
      </c>
      <c r="T37" s="79">
        <f t="shared" si="24"/>
        <v>1.0969862956374373E-9</v>
      </c>
      <c r="U37" s="17">
        <f t="shared" si="25"/>
        <v>1.923482819747835E-9</v>
      </c>
      <c r="V37" s="1"/>
      <c r="W37" s="1"/>
      <c r="X37" s="1"/>
      <c r="Y37" s="1"/>
      <c r="Z37" s="1"/>
      <c r="AA37" s="1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</row>
    <row r="38" spans="2:142" s="12" customFormat="1" ht="12.75" customHeight="1" x14ac:dyDescent="0.2">
      <c r="B38" s="30">
        <v>45486</v>
      </c>
      <c r="C38" s="32">
        <f t="shared" si="10"/>
        <v>91</v>
      </c>
      <c r="D38" s="30">
        <f t="shared" si="11"/>
        <v>45486</v>
      </c>
      <c r="E38" s="39">
        <f t="shared" si="12"/>
        <v>45486</v>
      </c>
      <c r="F38" s="54">
        <f t="shared" si="13"/>
        <v>45486</v>
      </c>
      <c r="G38" s="48">
        <f t="shared" si="14"/>
        <v>91</v>
      </c>
      <c r="H38" s="48">
        <f t="shared" si="15"/>
        <v>731</v>
      </c>
      <c r="I38" s="49">
        <f>+$O$14</f>
        <v>1.0999999999999999E-10</v>
      </c>
      <c r="J38" s="55">
        <f t="shared" si="16"/>
        <v>1.096986301369863E-9</v>
      </c>
      <c r="K38" s="56">
        <v>40</v>
      </c>
      <c r="L38" s="56">
        <f>+L36-K38</f>
        <v>0</v>
      </c>
      <c r="M38" s="56">
        <f t="shared" si="18"/>
        <v>40.000000001096986</v>
      </c>
      <c r="N38" s="57">
        <f t="shared" si="19"/>
        <v>633025.57741581532</v>
      </c>
      <c r="O38" s="1"/>
      <c r="P38" s="1"/>
      <c r="Q38" s="16">
        <f t="shared" si="21"/>
        <v>2.0027397260273974</v>
      </c>
      <c r="R38" s="16">
        <f t="shared" si="22"/>
        <v>0.99999999403137041</v>
      </c>
      <c r="S38" s="17">
        <f t="shared" si="23"/>
        <v>40.000000001096986</v>
      </c>
      <c r="T38" s="79">
        <f t="shared" si="24"/>
        <v>39.999999762351798</v>
      </c>
      <c r="U38" s="17">
        <f t="shared" si="25"/>
        <v>80.1095885651484</v>
      </c>
      <c r="V38" s="1"/>
      <c r="W38" s="1"/>
      <c r="X38" s="1"/>
      <c r="Y38" s="1"/>
      <c r="Z38" s="1"/>
      <c r="AA38" s="1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</row>
    <row r="39" spans="2:142" ht="12.75" customHeight="1" x14ac:dyDescent="0.2">
      <c r="F39" s="40"/>
      <c r="G39" s="13"/>
      <c r="H39" s="15"/>
      <c r="I39" s="41"/>
      <c r="J39" s="14"/>
      <c r="K39" s="38"/>
      <c r="L39" s="15"/>
      <c r="M39" s="15"/>
      <c r="N39" s="37"/>
      <c r="Q39" s="1">
        <f t="shared" si="5"/>
        <v>0</v>
      </c>
      <c r="R39" s="1">
        <f t="shared" si="6"/>
        <v>1</v>
      </c>
      <c r="S39" s="17"/>
      <c r="T39" s="1"/>
      <c r="U39" s="1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</row>
    <row r="40" spans="2:142" x14ac:dyDescent="0.2">
      <c r="F40" s="18"/>
      <c r="G40" s="13"/>
      <c r="H40" s="13"/>
      <c r="I40" s="13"/>
      <c r="J40" s="13"/>
      <c r="K40" s="22">
        <f>SUM(K31:K38)</f>
        <v>100</v>
      </c>
      <c r="L40" s="15"/>
      <c r="M40" s="15"/>
      <c r="N40" s="23">
        <f>SUM(N30:N38)</f>
        <v>2.7900794520974159E-4</v>
      </c>
      <c r="Q40" s="19"/>
      <c r="R40" s="19"/>
      <c r="S40" s="17"/>
      <c r="T40" s="17">
        <f>SUM(T31:T38)</f>
        <v>99.999999539976471</v>
      </c>
      <c r="U40" s="17">
        <f>SUM(U31:U38)</f>
        <v>160.27397181240696</v>
      </c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</row>
    <row r="41" spans="2:142" x14ac:dyDescent="0.2"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</row>
    <row r="42" spans="2:142" x14ac:dyDescent="0.2">
      <c r="Q42" s="1"/>
      <c r="R42" s="1"/>
      <c r="S42" s="1"/>
      <c r="T42" s="1"/>
      <c r="U42" s="1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</row>
    <row r="43" spans="2:142" x14ac:dyDescent="0.2">
      <c r="Q43" s="1"/>
      <c r="R43" s="1"/>
      <c r="S43" s="1"/>
      <c r="T43" s="1"/>
      <c r="U43" s="1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</row>
    <row r="44" spans="2:142" x14ac:dyDescent="0.2">
      <c r="Q44" s="1"/>
      <c r="R44" s="1"/>
      <c r="S44" s="1"/>
      <c r="T44" s="1"/>
      <c r="U44" s="1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</row>
    <row r="45" spans="2:142" x14ac:dyDescent="0.2">
      <c r="Q45" s="1"/>
      <c r="R45" s="1"/>
      <c r="S45" s="1"/>
      <c r="T45" s="1"/>
      <c r="U45" s="1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</row>
    <row r="46" spans="2:142" ht="9.75" customHeight="1" x14ac:dyDescent="0.2">
      <c r="Q46" s="1"/>
      <c r="R46" s="1"/>
      <c r="S46" s="1"/>
      <c r="T46" s="1"/>
      <c r="U46" s="1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</row>
    <row r="47" spans="2:142" x14ac:dyDescent="0.2">
      <c r="Q47" s="1"/>
      <c r="R47" s="1"/>
      <c r="S47" s="1"/>
      <c r="T47" s="1"/>
      <c r="U47" s="1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</row>
    <row r="48" spans="2:142" x14ac:dyDescent="0.2">
      <c r="Q48" s="1"/>
      <c r="R48" s="1"/>
      <c r="S48" s="1"/>
      <c r="T48" s="1"/>
      <c r="U48" s="1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</row>
    <row r="49" spans="7:142" x14ac:dyDescent="0.2">
      <c r="Q49" s="1"/>
      <c r="R49" s="1"/>
      <c r="S49" s="1"/>
      <c r="T49" s="1"/>
      <c r="U49" s="1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</row>
    <row r="50" spans="7:142" hidden="1" x14ac:dyDescent="0.2">
      <c r="Q50" s="1"/>
      <c r="R50" s="1"/>
      <c r="S50" s="1"/>
      <c r="T50" s="1"/>
      <c r="U50" s="1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</row>
    <row r="51" spans="7:142" hidden="1" x14ac:dyDescent="0.2">
      <c r="G51" s="58"/>
      <c r="H51" s="58" t="s">
        <v>25</v>
      </c>
      <c r="I51" s="58"/>
      <c r="J51" s="58" t="s">
        <v>26</v>
      </c>
      <c r="Q51" s="1"/>
      <c r="R51" s="1"/>
      <c r="S51" s="1"/>
      <c r="T51" s="1"/>
      <c r="U51" s="1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</row>
    <row r="52" spans="7:142" hidden="1" x14ac:dyDescent="0.2">
      <c r="G52" s="58">
        <v>1</v>
      </c>
      <c r="H52" s="58"/>
      <c r="I52" s="58"/>
      <c r="J52" s="58"/>
      <c r="Q52" s="1"/>
      <c r="R52" s="1"/>
      <c r="S52" s="1"/>
      <c r="T52" s="1"/>
      <c r="U52" s="1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</row>
    <row r="53" spans="7:142" hidden="1" x14ac:dyDescent="0.2">
      <c r="G53" s="58">
        <v>2</v>
      </c>
      <c r="H53" s="58"/>
      <c r="I53" s="58"/>
      <c r="J53" s="58"/>
      <c r="Q53" s="1"/>
      <c r="R53" s="1"/>
      <c r="S53" s="1"/>
      <c r="T53" s="1"/>
      <c r="U53" s="1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</row>
    <row r="54" spans="7:142" hidden="1" x14ac:dyDescent="0.2">
      <c r="G54" s="58">
        <v>3</v>
      </c>
      <c r="H54" s="58">
        <v>1</v>
      </c>
      <c r="I54" s="58"/>
      <c r="J54" s="58"/>
      <c r="Q54" s="1"/>
      <c r="R54" s="1"/>
      <c r="S54" s="1"/>
      <c r="T54" s="1"/>
      <c r="U54" s="1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</row>
    <row r="55" spans="7:142" hidden="1" x14ac:dyDescent="0.2">
      <c r="G55" s="58">
        <v>4</v>
      </c>
      <c r="H55" s="58"/>
      <c r="I55" s="58"/>
      <c r="J55" s="58"/>
      <c r="Q55" s="1"/>
      <c r="R55" s="1"/>
      <c r="S55" s="1"/>
      <c r="T55" s="1"/>
      <c r="U55" s="1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</row>
    <row r="56" spans="7:142" hidden="1" x14ac:dyDescent="0.2">
      <c r="G56" s="58">
        <v>5</v>
      </c>
      <c r="H56" s="58"/>
      <c r="I56" s="58"/>
      <c r="J56" s="58"/>
      <c r="Q56" s="1"/>
      <c r="R56" s="1"/>
      <c r="S56" s="1"/>
      <c r="T56" s="1"/>
      <c r="U56" s="1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</row>
    <row r="57" spans="7:142" hidden="1" x14ac:dyDescent="0.2">
      <c r="G57" s="58">
        <v>6</v>
      </c>
      <c r="H57" s="58">
        <v>2</v>
      </c>
      <c r="I57" s="58">
        <v>1</v>
      </c>
      <c r="J57" s="58"/>
      <c r="Q57" s="1"/>
      <c r="R57" s="1"/>
      <c r="S57" s="1"/>
      <c r="T57" s="1"/>
      <c r="U57" s="1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</row>
    <row r="58" spans="7:142" hidden="1" x14ac:dyDescent="0.2">
      <c r="G58" s="58">
        <v>7</v>
      </c>
      <c r="H58" s="58"/>
      <c r="I58" s="58"/>
      <c r="J58" s="58"/>
      <c r="Q58" s="1"/>
      <c r="R58" s="1"/>
      <c r="S58" s="1"/>
      <c r="T58" s="1"/>
      <c r="U58" s="1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</row>
    <row r="59" spans="7:142" hidden="1" x14ac:dyDescent="0.2">
      <c r="G59" s="58">
        <v>8</v>
      </c>
      <c r="H59" s="58"/>
      <c r="I59" s="58"/>
      <c r="J59" s="58"/>
      <c r="Q59" s="1"/>
      <c r="R59" s="1"/>
      <c r="S59" s="1"/>
      <c r="T59" s="1"/>
      <c r="U59" s="1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</row>
    <row r="60" spans="7:142" hidden="1" x14ac:dyDescent="0.2">
      <c r="G60" s="58">
        <v>9</v>
      </c>
      <c r="H60" s="58">
        <v>3</v>
      </c>
      <c r="I60" s="58"/>
      <c r="J60" s="58"/>
      <c r="Q60" s="1"/>
      <c r="R60" s="1"/>
      <c r="S60" s="1"/>
      <c r="T60" s="1"/>
      <c r="U60" s="1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</row>
    <row r="61" spans="7:142" hidden="1" x14ac:dyDescent="0.2">
      <c r="G61" s="58">
        <v>10</v>
      </c>
      <c r="H61" s="58"/>
      <c r="I61" s="58"/>
      <c r="J61" s="58"/>
      <c r="Q61" s="1"/>
      <c r="R61" s="1"/>
      <c r="S61" s="1"/>
      <c r="T61" s="1"/>
      <c r="U61" s="1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</row>
    <row r="62" spans="7:142" hidden="1" x14ac:dyDescent="0.2">
      <c r="G62" s="58">
        <v>11</v>
      </c>
      <c r="H62" s="58"/>
      <c r="I62" s="58"/>
      <c r="J62" s="58"/>
      <c r="Q62" s="1"/>
      <c r="R62" s="1"/>
      <c r="S62" s="1"/>
      <c r="T62" s="1"/>
      <c r="U62" s="1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</row>
    <row r="63" spans="7:142" hidden="1" x14ac:dyDescent="0.2">
      <c r="G63" s="58">
        <v>12</v>
      </c>
      <c r="H63" s="58">
        <v>4</v>
      </c>
      <c r="I63" s="58">
        <v>2</v>
      </c>
      <c r="J63" s="58"/>
      <c r="Q63" s="1"/>
      <c r="R63" s="1"/>
      <c r="S63" s="1"/>
      <c r="T63" s="1"/>
      <c r="U63" s="1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</row>
    <row r="64" spans="7:142" hidden="1" x14ac:dyDescent="0.2">
      <c r="G64" s="58">
        <v>13</v>
      </c>
      <c r="H64" s="58"/>
      <c r="I64" s="58"/>
      <c r="J64" s="58"/>
      <c r="Q64" s="1"/>
      <c r="R64" s="1"/>
      <c r="S64" s="1"/>
      <c r="T64" s="1"/>
      <c r="U64" s="1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</row>
    <row r="65" spans="7:142" hidden="1" x14ac:dyDescent="0.2">
      <c r="G65" s="58">
        <v>14</v>
      </c>
      <c r="H65" s="58"/>
      <c r="I65" s="58"/>
      <c r="J65" s="58"/>
      <c r="Q65" s="1"/>
      <c r="R65" s="1"/>
      <c r="S65" s="1"/>
      <c r="T65" s="1"/>
      <c r="U65" s="1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</row>
    <row r="66" spans="7:142" hidden="1" x14ac:dyDescent="0.2">
      <c r="G66" s="58">
        <v>15</v>
      </c>
      <c r="H66" s="58">
        <v>5</v>
      </c>
      <c r="I66" s="58"/>
      <c r="J66" s="58"/>
      <c r="Q66" s="1"/>
      <c r="R66" s="1"/>
      <c r="S66" s="1"/>
      <c r="T66" s="1"/>
      <c r="U66" s="1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</row>
    <row r="67" spans="7:142" hidden="1" x14ac:dyDescent="0.2">
      <c r="G67" s="58">
        <v>16</v>
      </c>
      <c r="H67" s="58"/>
      <c r="I67" s="58"/>
      <c r="J67" s="58"/>
      <c r="Q67" s="1"/>
      <c r="R67" s="1"/>
      <c r="S67" s="1"/>
      <c r="T67" s="1"/>
      <c r="U67" s="1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</row>
    <row r="68" spans="7:142" hidden="1" x14ac:dyDescent="0.2">
      <c r="G68" s="58">
        <v>17</v>
      </c>
      <c r="H68" s="58"/>
      <c r="I68" s="58"/>
      <c r="J68" s="58"/>
      <c r="Q68" s="1"/>
      <c r="R68" s="1"/>
      <c r="S68" s="1"/>
      <c r="T68" s="1"/>
      <c r="U68" s="1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</row>
    <row r="69" spans="7:142" hidden="1" x14ac:dyDescent="0.2">
      <c r="G69" s="58">
        <v>18</v>
      </c>
      <c r="H69" s="58">
        <v>6</v>
      </c>
      <c r="I69" s="58">
        <v>3</v>
      </c>
      <c r="J69" s="58"/>
      <c r="Q69" s="1"/>
      <c r="R69" s="1"/>
      <c r="S69" s="1"/>
      <c r="T69" s="1"/>
      <c r="U69" s="1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</row>
    <row r="70" spans="7:142" hidden="1" x14ac:dyDescent="0.2">
      <c r="G70" s="58">
        <v>19</v>
      </c>
      <c r="H70" s="58"/>
      <c r="I70" s="58"/>
      <c r="J70" s="58"/>
      <c r="Q70" s="1"/>
      <c r="R70" s="1"/>
      <c r="S70" s="1"/>
      <c r="T70" s="1"/>
      <c r="U70" s="1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</row>
    <row r="71" spans="7:142" hidden="1" x14ac:dyDescent="0.2">
      <c r="G71" s="58">
        <v>20</v>
      </c>
      <c r="H71" s="58"/>
      <c r="I71" s="58"/>
      <c r="J71" s="58"/>
      <c r="Q71" s="1"/>
      <c r="R71" s="1"/>
      <c r="S71" s="1"/>
      <c r="T71" s="1"/>
      <c r="U71" s="1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</row>
    <row r="72" spans="7:142" hidden="1" x14ac:dyDescent="0.2">
      <c r="G72" s="58">
        <v>21</v>
      </c>
      <c r="H72" s="58">
        <v>7</v>
      </c>
      <c r="I72" s="58"/>
      <c r="J72" s="58"/>
      <c r="Q72" s="1"/>
      <c r="R72" s="1"/>
      <c r="S72" s="1"/>
      <c r="T72" s="1"/>
      <c r="U72" s="1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</row>
    <row r="73" spans="7:142" hidden="1" x14ac:dyDescent="0.2">
      <c r="G73" s="58">
        <v>22</v>
      </c>
      <c r="H73" s="58"/>
      <c r="I73" s="58"/>
      <c r="J73" s="58"/>
      <c r="Q73" s="1"/>
      <c r="R73" s="1"/>
      <c r="S73" s="1"/>
      <c r="T73" s="1"/>
      <c r="U73" s="1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</row>
    <row r="74" spans="7:142" hidden="1" x14ac:dyDescent="0.2">
      <c r="G74" s="58">
        <v>23</v>
      </c>
      <c r="H74" s="58"/>
      <c r="I74" s="58"/>
      <c r="J74" s="58"/>
      <c r="Q74" s="1"/>
      <c r="R74" s="1"/>
      <c r="S74" s="1"/>
      <c r="T74" s="1"/>
      <c r="U74" s="1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</row>
    <row r="75" spans="7:142" hidden="1" x14ac:dyDescent="0.2">
      <c r="G75" s="58">
        <v>24</v>
      </c>
      <c r="H75" s="58">
        <v>8</v>
      </c>
      <c r="I75" s="58">
        <v>4</v>
      </c>
      <c r="J75" s="58"/>
      <c r="Q75" s="1"/>
      <c r="R75" s="1"/>
      <c r="S75" s="1"/>
      <c r="T75" s="1"/>
      <c r="U75" s="1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</row>
    <row r="76" spans="7:142" hidden="1" x14ac:dyDescent="0.2">
      <c r="G76" s="58">
        <v>25</v>
      </c>
      <c r="H76" s="58"/>
      <c r="I76" s="58"/>
      <c r="J76" s="58"/>
      <c r="Q76" s="1"/>
      <c r="R76" s="1"/>
      <c r="S76" s="1"/>
      <c r="T76" s="1"/>
      <c r="U76" s="1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</row>
    <row r="77" spans="7:142" hidden="1" x14ac:dyDescent="0.2">
      <c r="G77" s="58">
        <v>26</v>
      </c>
      <c r="H77" s="58"/>
      <c r="I77" s="58"/>
      <c r="J77" s="58"/>
      <c r="Q77" s="1"/>
      <c r="R77" s="1"/>
      <c r="S77" s="1"/>
      <c r="T77" s="1"/>
      <c r="U77" s="1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</row>
    <row r="78" spans="7:142" hidden="1" x14ac:dyDescent="0.2">
      <c r="G78" s="58">
        <v>27</v>
      </c>
      <c r="H78" s="58">
        <v>9</v>
      </c>
      <c r="I78" s="58"/>
      <c r="J78" s="58"/>
      <c r="Q78" s="1"/>
      <c r="R78" s="1"/>
      <c r="S78" s="1"/>
      <c r="T78" s="1"/>
      <c r="U78" s="1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</row>
    <row r="79" spans="7:142" hidden="1" x14ac:dyDescent="0.2">
      <c r="G79" s="58">
        <v>28</v>
      </c>
      <c r="H79" s="58"/>
      <c r="I79" s="58"/>
      <c r="J79" s="58"/>
      <c r="Q79" s="1"/>
      <c r="R79" s="1"/>
      <c r="S79" s="1"/>
      <c r="T79" s="1"/>
      <c r="U79" s="1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</row>
    <row r="80" spans="7:142" hidden="1" x14ac:dyDescent="0.2">
      <c r="G80" s="58">
        <v>29</v>
      </c>
      <c r="H80" s="58"/>
      <c r="I80" s="58"/>
      <c r="J80" s="58"/>
      <c r="Q80" s="1"/>
      <c r="R80" s="1"/>
      <c r="S80" s="1"/>
      <c r="T80" s="1"/>
      <c r="U80" s="1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</row>
    <row r="81" spans="7:142" hidden="1" x14ac:dyDescent="0.2">
      <c r="G81" s="58">
        <v>30</v>
      </c>
      <c r="H81" s="58">
        <v>10</v>
      </c>
      <c r="I81" s="58">
        <v>5</v>
      </c>
      <c r="J81" s="58"/>
      <c r="Q81" s="1"/>
      <c r="R81" s="1"/>
      <c r="S81" s="1"/>
      <c r="T81" s="1"/>
      <c r="U81" s="1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</row>
    <row r="82" spans="7:142" hidden="1" x14ac:dyDescent="0.2">
      <c r="G82" s="58">
        <v>31</v>
      </c>
      <c r="H82" s="58"/>
      <c r="I82" s="58"/>
      <c r="J82" s="58"/>
      <c r="Q82" s="1"/>
      <c r="R82" s="1"/>
      <c r="S82" s="1"/>
      <c r="T82" s="1"/>
      <c r="U82" s="1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</row>
    <row r="83" spans="7:142" hidden="1" x14ac:dyDescent="0.2">
      <c r="G83" s="58">
        <v>32</v>
      </c>
      <c r="H83" s="58"/>
      <c r="I83" s="58"/>
      <c r="J83" s="58"/>
      <c r="Q83" s="1"/>
      <c r="R83" s="1"/>
      <c r="S83" s="1"/>
      <c r="T83" s="1"/>
      <c r="U83" s="1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</row>
    <row r="84" spans="7:142" hidden="1" x14ac:dyDescent="0.2">
      <c r="G84" s="58">
        <v>33</v>
      </c>
      <c r="H84" s="58">
        <v>11</v>
      </c>
      <c r="I84" s="58"/>
      <c r="J84" s="58"/>
      <c r="Q84" s="1"/>
      <c r="R84" s="1"/>
      <c r="S84" s="1"/>
      <c r="T84" s="1"/>
      <c r="U84" s="1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</row>
    <row r="85" spans="7:142" hidden="1" x14ac:dyDescent="0.2">
      <c r="G85" s="58">
        <v>34</v>
      </c>
      <c r="H85" s="58"/>
      <c r="I85" s="58"/>
      <c r="J85" s="58"/>
      <c r="Q85" s="1"/>
      <c r="R85" s="1"/>
      <c r="S85" s="1"/>
      <c r="T85" s="1"/>
      <c r="U85" s="1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</row>
    <row r="86" spans="7:142" hidden="1" x14ac:dyDescent="0.2">
      <c r="G86" s="58">
        <v>35</v>
      </c>
      <c r="H86" s="58"/>
      <c r="I86" s="58"/>
      <c r="J86" s="58"/>
      <c r="Q86" s="1"/>
      <c r="R86" s="1"/>
      <c r="S86" s="1"/>
      <c r="T86" s="1"/>
      <c r="U86" s="1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</row>
    <row r="87" spans="7:142" hidden="1" x14ac:dyDescent="0.2">
      <c r="G87" s="58">
        <v>36</v>
      </c>
      <c r="H87" s="58">
        <v>12</v>
      </c>
      <c r="I87" s="58">
        <v>6</v>
      </c>
      <c r="J87" s="58">
        <v>1</v>
      </c>
      <c r="Q87" s="1"/>
      <c r="R87" s="1"/>
      <c r="S87" s="1"/>
      <c r="T87" s="1"/>
      <c r="U87" s="1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</row>
    <row r="88" spans="7:142" hidden="1" x14ac:dyDescent="0.2">
      <c r="G88" s="58">
        <v>37</v>
      </c>
      <c r="H88" s="58"/>
      <c r="I88" s="58"/>
      <c r="J88" s="58"/>
      <c r="Q88" s="1"/>
      <c r="R88" s="1"/>
      <c r="S88" s="1"/>
      <c r="T88" s="1"/>
      <c r="U88" s="1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</row>
    <row r="89" spans="7:142" hidden="1" x14ac:dyDescent="0.2">
      <c r="G89" s="58">
        <v>38</v>
      </c>
      <c r="H89" s="58"/>
      <c r="I89" s="58"/>
      <c r="J89" s="58"/>
      <c r="Q89" s="1"/>
      <c r="R89" s="1"/>
      <c r="S89" s="1"/>
      <c r="T89" s="1"/>
      <c r="U89" s="1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</row>
    <row r="90" spans="7:142" hidden="1" x14ac:dyDescent="0.2">
      <c r="G90" s="58">
        <v>39</v>
      </c>
      <c r="H90" s="58">
        <v>13</v>
      </c>
      <c r="I90" s="58"/>
      <c r="J90" s="58"/>
      <c r="Q90" s="1"/>
      <c r="R90" s="1"/>
      <c r="S90" s="1"/>
      <c r="T90" s="1"/>
      <c r="U90" s="1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</row>
    <row r="91" spans="7:142" hidden="1" x14ac:dyDescent="0.2">
      <c r="G91" s="58">
        <v>40</v>
      </c>
      <c r="H91" s="58"/>
      <c r="I91" s="58"/>
      <c r="J91" s="58"/>
      <c r="Q91" s="1"/>
      <c r="R91" s="1"/>
      <c r="S91" s="1"/>
      <c r="T91" s="1"/>
      <c r="U91" s="1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</row>
    <row r="92" spans="7:142" hidden="1" x14ac:dyDescent="0.2">
      <c r="G92" s="58">
        <v>41</v>
      </c>
      <c r="H92" s="58"/>
      <c r="I92" s="58"/>
      <c r="J92" s="58"/>
      <c r="Q92" s="1"/>
      <c r="R92" s="1"/>
      <c r="S92" s="1"/>
      <c r="T92" s="1"/>
      <c r="U92" s="1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</row>
    <row r="93" spans="7:142" hidden="1" x14ac:dyDescent="0.2">
      <c r="G93" s="58">
        <v>42</v>
      </c>
      <c r="H93" s="58">
        <v>14</v>
      </c>
      <c r="I93" s="58">
        <v>7</v>
      </c>
      <c r="J93" s="58">
        <v>2</v>
      </c>
      <c r="Q93" s="1"/>
      <c r="R93" s="1"/>
      <c r="S93" s="1"/>
      <c r="T93" s="1"/>
      <c r="U93" s="1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</row>
    <row r="94" spans="7:142" hidden="1" x14ac:dyDescent="0.2">
      <c r="G94" s="58">
        <v>43</v>
      </c>
      <c r="H94" s="58"/>
      <c r="I94" s="58"/>
      <c r="J94" s="58"/>
      <c r="Q94" s="1"/>
      <c r="R94" s="1"/>
      <c r="S94" s="1"/>
      <c r="T94" s="1"/>
      <c r="U94" s="1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</row>
    <row r="95" spans="7:142" hidden="1" x14ac:dyDescent="0.2">
      <c r="G95" s="58">
        <v>44</v>
      </c>
      <c r="H95" s="58"/>
      <c r="I95" s="58"/>
      <c r="J95" s="58"/>
      <c r="Q95" s="1"/>
      <c r="R95" s="1"/>
      <c r="S95" s="1"/>
      <c r="T95" s="1"/>
      <c r="U95" s="1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</row>
    <row r="96" spans="7:142" hidden="1" x14ac:dyDescent="0.2">
      <c r="G96" s="58">
        <v>45</v>
      </c>
      <c r="H96" s="58">
        <v>15</v>
      </c>
      <c r="I96" s="58"/>
      <c r="J96" s="58"/>
      <c r="Q96" s="1"/>
      <c r="R96" s="1"/>
      <c r="S96" s="1"/>
      <c r="T96" s="1"/>
      <c r="U96" s="1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</row>
    <row r="97" spans="7:142" hidden="1" x14ac:dyDescent="0.2">
      <c r="G97" s="58">
        <v>46</v>
      </c>
      <c r="H97" s="58"/>
      <c r="I97" s="58"/>
      <c r="J97" s="58"/>
      <c r="Q97" s="1"/>
      <c r="R97" s="1"/>
      <c r="S97" s="1"/>
      <c r="T97" s="1"/>
      <c r="U97" s="1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</row>
    <row r="98" spans="7:142" hidden="1" x14ac:dyDescent="0.2">
      <c r="G98" s="58">
        <v>47</v>
      </c>
      <c r="H98" s="58"/>
      <c r="I98" s="58"/>
      <c r="J98" s="58"/>
      <c r="Q98" s="1"/>
      <c r="R98" s="1"/>
      <c r="S98" s="1"/>
      <c r="T98" s="1"/>
      <c r="U98" s="1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</row>
    <row r="99" spans="7:142" hidden="1" x14ac:dyDescent="0.2">
      <c r="G99" s="58">
        <v>48</v>
      </c>
      <c r="H99" s="58">
        <v>16</v>
      </c>
      <c r="I99" s="58">
        <v>8</v>
      </c>
      <c r="J99" s="58">
        <v>3</v>
      </c>
      <c r="Q99" s="1"/>
      <c r="R99" s="1"/>
      <c r="S99" s="1"/>
      <c r="T99" s="1"/>
      <c r="U99" s="1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</row>
    <row r="100" spans="7:142" hidden="1" x14ac:dyDescent="0.2">
      <c r="G100" s="58">
        <v>49</v>
      </c>
      <c r="H100" s="58"/>
      <c r="I100" s="58"/>
      <c r="J100" s="58"/>
      <c r="Q100" s="1"/>
      <c r="R100" s="1"/>
      <c r="S100" s="1"/>
      <c r="T100" s="1"/>
      <c r="U100" s="1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</row>
    <row r="101" spans="7:142" hidden="1" x14ac:dyDescent="0.2">
      <c r="G101" s="58">
        <v>50</v>
      </c>
      <c r="H101" s="58"/>
      <c r="I101" s="58"/>
      <c r="J101" s="58"/>
      <c r="Q101" s="1"/>
      <c r="R101" s="1"/>
      <c r="S101" s="1"/>
      <c r="T101" s="1"/>
      <c r="U101" s="1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</row>
    <row r="102" spans="7:142" hidden="1" x14ac:dyDescent="0.2">
      <c r="G102" s="58">
        <v>51</v>
      </c>
      <c r="H102" s="58">
        <v>17</v>
      </c>
      <c r="I102" s="58"/>
      <c r="J102" s="58"/>
      <c r="Q102" s="1"/>
      <c r="R102" s="1"/>
      <c r="S102" s="1"/>
      <c r="T102" s="1"/>
      <c r="U102" s="1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</row>
    <row r="103" spans="7:142" hidden="1" x14ac:dyDescent="0.2">
      <c r="G103" s="58">
        <v>52</v>
      </c>
      <c r="H103" s="58"/>
      <c r="I103" s="58"/>
      <c r="J103" s="58"/>
      <c r="Q103" s="1"/>
      <c r="R103" s="1"/>
      <c r="S103" s="1"/>
      <c r="T103" s="1"/>
      <c r="U103" s="1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</row>
    <row r="104" spans="7:142" hidden="1" x14ac:dyDescent="0.2">
      <c r="G104" s="58">
        <v>53</v>
      </c>
      <c r="H104" s="58"/>
      <c r="I104" s="58"/>
      <c r="J104" s="58"/>
      <c r="Q104" s="1"/>
      <c r="R104" s="1"/>
      <c r="S104" s="1"/>
      <c r="T104" s="1"/>
      <c r="U104" s="1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</row>
    <row r="105" spans="7:142" hidden="1" x14ac:dyDescent="0.2">
      <c r="G105" s="58">
        <v>54</v>
      </c>
      <c r="H105" s="58">
        <v>18</v>
      </c>
      <c r="I105" s="58">
        <v>9</v>
      </c>
      <c r="J105" s="58">
        <v>4</v>
      </c>
      <c r="Q105" s="1"/>
      <c r="R105" s="1"/>
      <c r="S105" s="1"/>
      <c r="T105" s="1"/>
      <c r="U105" s="1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</row>
    <row r="106" spans="7:142" hidden="1" x14ac:dyDescent="0.2">
      <c r="G106" s="58">
        <v>55</v>
      </c>
      <c r="H106" s="58"/>
      <c r="I106" s="58"/>
      <c r="J106" s="58"/>
      <c r="Q106" s="1"/>
      <c r="R106" s="1"/>
      <c r="S106" s="1"/>
      <c r="T106" s="1"/>
      <c r="U106" s="1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</row>
    <row r="107" spans="7:142" hidden="1" x14ac:dyDescent="0.2">
      <c r="G107" s="58">
        <v>56</v>
      </c>
      <c r="H107" s="58"/>
      <c r="I107" s="58"/>
      <c r="J107" s="58"/>
      <c r="Q107" s="1"/>
      <c r="R107" s="1"/>
      <c r="S107" s="1"/>
      <c r="T107" s="1"/>
      <c r="U107" s="1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</row>
    <row r="108" spans="7:142" hidden="1" x14ac:dyDescent="0.2">
      <c r="G108" s="58">
        <v>57</v>
      </c>
      <c r="H108" s="58">
        <v>19</v>
      </c>
      <c r="I108" s="58"/>
      <c r="J108" s="58"/>
      <c r="Q108" s="1"/>
      <c r="R108" s="1"/>
      <c r="S108" s="1"/>
      <c r="T108" s="1"/>
      <c r="U108" s="1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</row>
    <row r="109" spans="7:142" hidden="1" x14ac:dyDescent="0.2">
      <c r="G109" s="58">
        <v>58</v>
      </c>
      <c r="H109" s="58"/>
      <c r="I109" s="58"/>
      <c r="J109" s="58"/>
      <c r="Q109" s="1"/>
      <c r="R109" s="1"/>
      <c r="S109" s="1"/>
      <c r="T109" s="1"/>
      <c r="U109" s="1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</row>
    <row r="110" spans="7:142" hidden="1" x14ac:dyDescent="0.2">
      <c r="G110" s="58">
        <v>59</v>
      </c>
      <c r="H110" s="58"/>
      <c r="I110" s="58"/>
      <c r="J110" s="58"/>
      <c r="Q110" s="1"/>
      <c r="R110" s="1"/>
      <c r="S110" s="1"/>
      <c r="T110" s="1"/>
      <c r="U110" s="1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</row>
    <row r="111" spans="7:142" hidden="1" x14ac:dyDescent="0.2">
      <c r="G111" s="58">
        <v>60</v>
      </c>
      <c r="H111" s="58">
        <v>20</v>
      </c>
      <c r="I111" s="58">
        <v>10</v>
      </c>
      <c r="J111" s="58">
        <v>5</v>
      </c>
      <c r="Q111" s="1"/>
      <c r="R111" s="1"/>
      <c r="S111" s="1"/>
      <c r="T111" s="1"/>
      <c r="U111" s="1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</row>
    <row r="112" spans="7:142" hidden="1" x14ac:dyDescent="0.2">
      <c r="Q112" s="1"/>
      <c r="R112" s="1"/>
      <c r="S112" s="1"/>
      <c r="T112" s="1"/>
      <c r="U112" s="1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</row>
    <row r="113" spans="17:142" x14ac:dyDescent="0.2">
      <c r="Q113" s="1"/>
      <c r="R113" s="1"/>
      <c r="S113" s="1"/>
      <c r="T113" s="1"/>
      <c r="U113" s="1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</row>
    <row r="114" spans="17:142" x14ac:dyDescent="0.2">
      <c r="Q114" s="1"/>
      <c r="R114" s="1"/>
      <c r="S114" s="1"/>
      <c r="T114" s="1"/>
      <c r="U114" s="1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</row>
    <row r="115" spans="17:142" x14ac:dyDescent="0.2">
      <c r="Q115" s="1"/>
      <c r="R115" s="1"/>
      <c r="S115" s="1"/>
      <c r="T115" s="1"/>
      <c r="U115" s="1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</row>
    <row r="116" spans="17:142" x14ac:dyDescent="0.2">
      <c r="Q116" s="1"/>
      <c r="R116" s="1"/>
      <c r="S116" s="1"/>
      <c r="T116" s="1"/>
      <c r="U116" s="1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</row>
    <row r="117" spans="17:142" x14ac:dyDescent="0.2">
      <c r="Q117" s="1"/>
      <c r="R117" s="1"/>
      <c r="S117" s="1"/>
      <c r="T117" s="1"/>
      <c r="U117" s="1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</row>
    <row r="118" spans="17:142" x14ac:dyDescent="0.2">
      <c r="Q118" s="1"/>
      <c r="R118" s="1"/>
      <c r="S118" s="1"/>
      <c r="T118" s="1"/>
      <c r="U118" s="1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</row>
    <row r="119" spans="17:142" x14ac:dyDescent="0.2">
      <c r="Q119" s="1"/>
      <c r="R119" s="1"/>
      <c r="S119" s="1"/>
      <c r="T119" s="1"/>
      <c r="U119" s="1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</row>
    <row r="120" spans="17:142" x14ac:dyDescent="0.2">
      <c r="Q120" s="1"/>
      <c r="R120" s="1"/>
      <c r="S120" s="1"/>
      <c r="T120" s="1"/>
      <c r="U120" s="1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</row>
    <row r="121" spans="17:142" x14ac:dyDescent="0.2">
      <c r="Q121" s="1"/>
      <c r="R121" s="1"/>
      <c r="S121" s="1"/>
      <c r="T121" s="1"/>
      <c r="U121" s="1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</row>
    <row r="122" spans="17:142" x14ac:dyDescent="0.2">
      <c r="Q122" s="1"/>
      <c r="R122" s="1"/>
      <c r="S122" s="1"/>
      <c r="T122" s="1"/>
      <c r="U122" s="1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</row>
    <row r="123" spans="17:142" x14ac:dyDescent="0.2">
      <c r="Q123" s="1"/>
      <c r="R123" s="1"/>
      <c r="S123" s="1"/>
      <c r="T123" s="1"/>
      <c r="U123" s="1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</row>
    <row r="124" spans="17:142" x14ac:dyDescent="0.2">
      <c r="Q124" s="1"/>
      <c r="R124" s="1"/>
      <c r="S124" s="1"/>
      <c r="T124" s="1"/>
      <c r="U124" s="1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</row>
    <row r="125" spans="17:142" x14ac:dyDescent="0.2">
      <c r="Q125" s="1"/>
      <c r="R125" s="1"/>
      <c r="S125" s="1"/>
      <c r="T125" s="1"/>
      <c r="U125" s="1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</row>
    <row r="126" spans="17:142" x14ac:dyDescent="0.2">
      <c r="Q126" s="1"/>
      <c r="R126" s="1"/>
      <c r="S126" s="1"/>
      <c r="T126" s="1"/>
      <c r="U126" s="1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</row>
    <row r="127" spans="17:142" x14ac:dyDescent="0.2">
      <c r="Q127" s="1"/>
      <c r="R127" s="1"/>
      <c r="S127" s="1"/>
      <c r="T127" s="1"/>
      <c r="U127" s="1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</row>
    <row r="128" spans="17:142" x14ac:dyDescent="0.2">
      <c r="Q128" s="1"/>
      <c r="R128" s="1"/>
      <c r="S128" s="1"/>
      <c r="T128" s="1"/>
      <c r="U128" s="1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</row>
    <row r="129" spans="17:142" x14ac:dyDescent="0.2">
      <c r="Q129" s="1"/>
      <c r="R129" s="1"/>
      <c r="S129" s="1"/>
      <c r="T129" s="1"/>
      <c r="U129" s="1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</row>
    <row r="130" spans="17:142" x14ac:dyDescent="0.2">
      <c r="Q130" s="1"/>
      <c r="R130" s="1"/>
      <c r="S130" s="1"/>
      <c r="T130" s="1"/>
      <c r="U130" s="1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</row>
    <row r="131" spans="17:142" x14ac:dyDescent="0.2">
      <c r="Q131" s="1"/>
      <c r="R131" s="1"/>
      <c r="S131" s="1"/>
      <c r="T131" s="1"/>
      <c r="U131" s="1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</row>
    <row r="132" spans="17:142" x14ac:dyDescent="0.2">
      <c r="Q132" s="1"/>
      <c r="R132" s="1"/>
      <c r="S132" s="1"/>
      <c r="T132" s="1"/>
      <c r="U132" s="1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</row>
    <row r="133" spans="17:142" x14ac:dyDescent="0.2">
      <c r="Q133" s="1"/>
      <c r="R133" s="1"/>
      <c r="S133" s="1"/>
      <c r="T133" s="1"/>
      <c r="U133" s="1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</row>
    <row r="134" spans="17:142" x14ac:dyDescent="0.2">
      <c r="Q134" s="1"/>
      <c r="R134" s="1"/>
      <c r="S134" s="1"/>
      <c r="T134" s="1"/>
      <c r="U134" s="1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</row>
    <row r="135" spans="17:142" x14ac:dyDescent="0.2">
      <c r="Q135" s="1"/>
      <c r="R135" s="1"/>
      <c r="S135" s="1"/>
      <c r="T135" s="1"/>
      <c r="U135" s="1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</row>
    <row r="136" spans="17:142" x14ac:dyDescent="0.2">
      <c r="Q136" s="1"/>
      <c r="R136" s="1"/>
      <c r="S136" s="1"/>
      <c r="T136" s="1"/>
      <c r="U136" s="1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</row>
    <row r="137" spans="17:142" x14ac:dyDescent="0.2">
      <c r="Q137" s="1"/>
      <c r="R137" s="1"/>
      <c r="S137" s="1"/>
      <c r="T137" s="1"/>
      <c r="U137" s="1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</row>
    <row r="138" spans="17:142" x14ac:dyDescent="0.2">
      <c r="Q138" s="1"/>
      <c r="R138" s="1"/>
      <c r="S138" s="1"/>
      <c r="T138" s="1"/>
      <c r="U138" s="1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</row>
    <row r="139" spans="17:142" x14ac:dyDescent="0.2">
      <c r="Q139" s="1"/>
      <c r="R139" s="1"/>
      <c r="S139" s="1"/>
      <c r="T139" s="1"/>
      <c r="U139" s="1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</row>
    <row r="140" spans="17:142" x14ac:dyDescent="0.2">
      <c r="Q140" s="1"/>
      <c r="R140" s="1"/>
      <c r="S140" s="1"/>
      <c r="T140" s="1"/>
      <c r="U140" s="1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</row>
    <row r="141" spans="17:142" x14ac:dyDescent="0.2">
      <c r="Q141" s="1"/>
      <c r="R141" s="1"/>
      <c r="S141" s="1"/>
      <c r="T141" s="1"/>
      <c r="U141" s="1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</row>
    <row r="142" spans="17:142" x14ac:dyDescent="0.2">
      <c r="Q142" s="1"/>
      <c r="R142" s="1"/>
      <c r="S142" s="1"/>
      <c r="T142" s="1"/>
      <c r="U142" s="1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</row>
    <row r="143" spans="17:142" x14ac:dyDescent="0.2">
      <c r="Q143" s="1"/>
      <c r="R143" s="1"/>
      <c r="S143" s="1"/>
      <c r="T143" s="1"/>
      <c r="U143" s="1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</row>
    <row r="144" spans="17:142" x14ac:dyDescent="0.2">
      <c r="Q144" s="1"/>
      <c r="R144" s="1"/>
      <c r="S144" s="1"/>
      <c r="T144" s="1"/>
      <c r="U144" s="1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</row>
    <row r="145" spans="17:142" x14ac:dyDescent="0.2">
      <c r="Q145" s="1"/>
      <c r="R145" s="1"/>
      <c r="S145" s="1"/>
      <c r="T145" s="1"/>
      <c r="U145" s="1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</row>
    <row r="146" spans="17:142" x14ac:dyDescent="0.2">
      <c r="Q146" s="1"/>
      <c r="R146" s="1"/>
      <c r="S146" s="1"/>
      <c r="T146" s="1"/>
      <c r="U146" s="1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</row>
    <row r="147" spans="17:142" x14ac:dyDescent="0.2">
      <c r="Q147" s="1"/>
      <c r="R147" s="1"/>
      <c r="S147" s="1"/>
      <c r="T147" s="1"/>
      <c r="U147" s="1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</row>
    <row r="148" spans="17:142" x14ac:dyDescent="0.2">
      <c r="Q148" s="1"/>
      <c r="R148" s="1"/>
      <c r="S148" s="1"/>
      <c r="T148" s="1"/>
      <c r="U148" s="1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</row>
    <row r="149" spans="17:142" x14ac:dyDescent="0.2">
      <c r="Q149" s="1"/>
      <c r="R149" s="1"/>
      <c r="S149" s="1"/>
      <c r="T149" s="1"/>
      <c r="U149" s="1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</row>
    <row r="150" spans="17:142" x14ac:dyDescent="0.2">
      <c r="Q150" s="1"/>
      <c r="R150" s="1"/>
      <c r="S150" s="1"/>
      <c r="T150" s="1"/>
      <c r="U150" s="1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</row>
    <row r="151" spans="17:142" x14ac:dyDescent="0.2">
      <c r="Q151" s="1"/>
      <c r="R151" s="1"/>
      <c r="S151" s="1"/>
      <c r="T151" s="1"/>
      <c r="U151" s="1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</row>
    <row r="152" spans="17:142" x14ac:dyDescent="0.2">
      <c r="Q152" s="1"/>
      <c r="R152" s="1"/>
      <c r="S152" s="1"/>
      <c r="T152" s="1"/>
      <c r="U152" s="1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</row>
    <row r="153" spans="17:142" x14ac:dyDescent="0.2">
      <c r="Q153" s="1"/>
      <c r="R153" s="1"/>
      <c r="S153" s="1"/>
      <c r="T153" s="1"/>
      <c r="U153" s="1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</row>
    <row r="154" spans="17:142" x14ac:dyDescent="0.2">
      <c r="Q154" s="1"/>
      <c r="R154" s="1"/>
      <c r="S154" s="1"/>
      <c r="T154" s="1"/>
      <c r="U154" s="1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</row>
    <row r="155" spans="17:142" x14ac:dyDescent="0.2">
      <c r="Q155" s="1"/>
      <c r="R155" s="1"/>
      <c r="S155" s="1"/>
      <c r="T155" s="1"/>
      <c r="U155" s="1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</row>
    <row r="156" spans="17:142" x14ac:dyDescent="0.2">
      <c r="Q156" s="1"/>
      <c r="R156" s="1"/>
      <c r="S156" s="1"/>
      <c r="T156" s="1"/>
      <c r="U156" s="1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</row>
    <row r="157" spans="17:142" x14ac:dyDescent="0.2">
      <c r="Q157" s="1"/>
      <c r="R157" s="1"/>
      <c r="S157" s="1"/>
      <c r="T157" s="1"/>
      <c r="U157" s="1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</row>
    <row r="158" spans="17:142" x14ac:dyDescent="0.2">
      <c r="Q158" s="1"/>
      <c r="R158" s="1"/>
      <c r="S158" s="1"/>
      <c r="T158" s="1"/>
      <c r="U158" s="1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</row>
    <row r="159" spans="17:142" x14ac:dyDescent="0.2">
      <c r="Q159" s="1"/>
      <c r="R159" s="1"/>
      <c r="S159" s="1"/>
      <c r="T159" s="1"/>
      <c r="U159" s="1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</row>
    <row r="160" spans="17:142" x14ac:dyDescent="0.2">
      <c r="Q160" s="1"/>
      <c r="R160" s="1"/>
      <c r="S160" s="1"/>
      <c r="T160" s="1"/>
      <c r="U160" s="1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</row>
    <row r="161" spans="17:142" x14ac:dyDescent="0.2">
      <c r="Q161" s="1"/>
      <c r="R161" s="1"/>
      <c r="S161" s="1"/>
      <c r="T161" s="1"/>
      <c r="U161" s="1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</row>
    <row r="162" spans="17:142" x14ac:dyDescent="0.2">
      <c r="Q162" s="1"/>
      <c r="R162" s="1"/>
      <c r="S162" s="1"/>
      <c r="T162" s="1"/>
      <c r="U162" s="1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</row>
    <row r="163" spans="17:142" x14ac:dyDescent="0.2">
      <c r="Q163" s="1"/>
      <c r="R163" s="1"/>
      <c r="S163" s="1"/>
      <c r="T163" s="1"/>
      <c r="U163" s="1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</row>
    <row r="164" spans="17:142" x14ac:dyDescent="0.2">
      <c r="Q164" s="1"/>
      <c r="R164" s="1"/>
      <c r="S164" s="1"/>
      <c r="T164" s="1"/>
      <c r="U164" s="1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</row>
    <row r="165" spans="17:142" x14ac:dyDescent="0.2">
      <c r="Q165" s="1"/>
      <c r="R165" s="1"/>
      <c r="S165" s="1"/>
      <c r="T165" s="1"/>
      <c r="U165" s="1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</row>
    <row r="166" spans="17:142" x14ac:dyDescent="0.2">
      <c r="Q166" s="1"/>
      <c r="R166" s="1"/>
      <c r="S166" s="1"/>
      <c r="T166" s="1"/>
      <c r="U166" s="1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</row>
    <row r="167" spans="17:142" x14ac:dyDescent="0.2">
      <c r="Q167" s="1"/>
      <c r="R167" s="1"/>
      <c r="S167" s="1"/>
      <c r="T167" s="1"/>
      <c r="U167" s="1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</row>
    <row r="168" spans="17:142" x14ac:dyDescent="0.2">
      <c r="Q168" s="1"/>
      <c r="R168" s="1"/>
      <c r="S168" s="1"/>
      <c r="T168" s="1"/>
      <c r="U168" s="1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</row>
    <row r="169" spans="17:142" x14ac:dyDescent="0.2">
      <c r="Q169" s="1"/>
      <c r="R169" s="1"/>
      <c r="S169" s="1"/>
      <c r="T169" s="1"/>
      <c r="U169" s="1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</row>
    <row r="170" spans="17:142" x14ac:dyDescent="0.2">
      <c r="Q170" s="1"/>
      <c r="R170" s="1"/>
      <c r="S170" s="1"/>
      <c r="T170" s="1"/>
      <c r="U170" s="1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</row>
    <row r="171" spans="17:142" x14ac:dyDescent="0.2">
      <c r="Q171" s="1"/>
      <c r="R171" s="1"/>
      <c r="S171" s="1"/>
      <c r="T171" s="1"/>
      <c r="U171" s="1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</row>
    <row r="172" spans="17:142" x14ac:dyDescent="0.2">
      <c r="Q172" s="1"/>
      <c r="R172" s="1"/>
      <c r="S172" s="1"/>
      <c r="T172" s="1"/>
      <c r="U172" s="1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</row>
    <row r="173" spans="17:142" x14ac:dyDescent="0.2">
      <c r="Q173" s="1"/>
      <c r="R173" s="1"/>
      <c r="S173" s="1"/>
      <c r="T173" s="1"/>
      <c r="U173" s="1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</row>
    <row r="174" spans="17:142" x14ac:dyDescent="0.2">
      <c r="Q174" s="1"/>
      <c r="R174" s="1"/>
      <c r="S174" s="1"/>
      <c r="T174" s="1"/>
      <c r="U174" s="1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</row>
    <row r="175" spans="17:142" x14ac:dyDescent="0.2">
      <c r="Q175" s="1"/>
      <c r="R175" s="1"/>
      <c r="S175" s="1"/>
      <c r="T175" s="1"/>
      <c r="U175" s="1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</row>
    <row r="176" spans="17:142" x14ac:dyDescent="0.2">
      <c r="Q176" s="1"/>
      <c r="R176" s="1"/>
      <c r="S176" s="1"/>
      <c r="T176" s="1"/>
      <c r="U176" s="1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</row>
    <row r="177" spans="17:142" x14ac:dyDescent="0.2">
      <c r="Q177" s="1"/>
      <c r="R177" s="1"/>
      <c r="S177" s="1"/>
      <c r="T177" s="1"/>
      <c r="U177" s="1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</row>
    <row r="178" spans="17:142" x14ac:dyDescent="0.2">
      <c r="Q178" s="1"/>
      <c r="R178" s="1"/>
      <c r="S178" s="1"/>
      <c r="T178" s="1"/>
      <c r="U178" s="1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</row>
    <row r="179" spans="17:142" x14ac:dyDescent="0.2">
      <c r="Q179" s="1"/>
      <c r="R179" s="1"/>
      <c r="S179" s="1"/>
      <c r="T179" s="1"/>
      <c r="U179" s="1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</row>
    <row r="180" spans="17:142" x14ac:dyDescent="0.2">
      <c r="Q180" s="1"/>
      <c r="R180" s="1"/>
      <c r="S180" s="1"/>
      <c r="T180" s="1"/>
      <c r="U180" s="1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</row>
    <row r="181" spans="17:142" x14ac:dyDescent="0.2">
      <c r="Q181" s="1"/>
      <c r="R181" s="1"/>
      <c r="S181" s="1"/>
      <c r="T181" s="1"/>
      <c r="U181" s="1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</row>
    <row r="182" spans="17:142" x14ac:dyDescent="0.2">
      <c r="Q182" s="1"/>
      <c r="R182" s="1"/>
      <c r="S182" s="1"/>
      <c r="T182" s="1"/>
      <c r="U182" s="1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</row>
    <row r="183" spans="17:142" x14ac:dyDescent="0.2">
      <c r="Q183" s="1"/>
      <c r="R183" s="1"/>
      <c r="S183" s="1"/>
      <c r="T183" s="1"/>
      <c r="U183" s="1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</row>
    <row r="184" spans="17:142" x14ac:dyDescent="0.2">
      <c r="Q184" s="1"/>
      <c r="R184" s="1"/>
      <c r="S184" s="1"/>
      <c r="T184" s="1"/>
      <c r="U184" s="1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</row>
    <row r="185" spans="17:142" x14ac:dyDescent="0.2">
      <c r="Q185" s="1"/>
      <c r="R185" s="1"/>
      <c r="S185" s="1"/>
      <c r="T185" s="1"/>
      <c r="U185" s="1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</row>
    <row r="186" spans="17:142" x14ac:dyDescent="0.2">
      <c r="Q186" s="1"/>
      <c r="R186" s="1"/>
      <c r="S186" s="1"/>
      <c r="T186" s="1"/>
      <c r="U186" s="1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</row>
    <row r="187" spans="17:142" x14ac:dyDescent="0.2">
      <c r="Q187" s="1"/>
      <c r="R187" s="1"/>
      <c r="S187" s="1"/>
      <c r="T187" s="1"/>
      <c r="U187" s="1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</row>
    <row r="188" spans="17:142" x14ac:dyDescent="0.2">
      <c r="Q188" s="1"/>
      <c r="R188" s="1"/>
      <c r="S188" s="1"/>
      <c r="T188" s="1"/>
      <c r="U188" s="1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</row>
    <row r="189" spans="17:142" x14ac:dyDescent="0.2">
      <c r="Q189" s="1"/>
      <c r="R189" s="1"/>
      <c r="S189" s="1"/>
      <c r="T189" s="1"/>
      <c r="U189" s="1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</row>
    <row r="190" spans="17:142" x14ac:dyDescent="0.2">
      <c r="Q190" s="1"/>
      <c r="R190" s="1"/>
      <c r="S190" s="1"/>
      <c r="T190" s="1"/>
      <c r="U190" s="1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</row>
    <row r="191" spans="17:142" x14ac:dyDescent="0.2">
      <c r="Q191" s="1"/>
      <c r="R191" s="1"/>
      <c r="S191" s="1"/>
      <c r="T191" s="1"/>
      <c r="U191" s="1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</row>
    <row r="192" spans="17:142" x14ac:dyDescent="0.2">
      <c r="Q192" s="1"/>
      <c r="R192" s="1"/>
      <c r="S192" s="1"/>
      <c r="T192" s="1"/>
      <c r="U192" s="1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</row>
    <row r="193" spans="17:142" x14ac:dyDescent="0.2">
      <c r="Q193" s="1"/>
      <c r="R193" s="1"/>
      <c r="S193" s="1"/>
      <c r="T193" s="1"/>
      <c r="U193" s="1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</row>
    <row r="194" spans="17:142" x14ac:dyDescent="0.2">
      <c r="Q194" s="1"/>
      <c r="R194" s="1"/>
      <c r="S194" s="1"/>
      <c r="T194" s="1"/>
      <c r="U194" s="1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</row>
    <row r="195" spans="17:142" x14ac:dyDescent="0.2">
      <c r="Q195" s="1"/>
      <c r="R195" s="1"/>
      <c r="S195" s="1"/>
      <c r="T195" s="1"/>
      <c r="U195" s="1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</row>
    <row r="196" spans="17:142" x14ac:dyDescent="0.2">
      <c r="Q196" s="1"/>
      <c r="R196" s="1"/>
      <c r="S196" s="1"/>
      <c r="T196" s="1"/>
      <c r="U196" s="1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</row>
    <row r="197" spans="17:142" x14ac:dyDescent="0.2">
      <c r="Q197" s="1"/>
      <c r="R197" s="1"/>
      <c r="S197" s="1"/>
      <c r="T197" s="1"/>
      <c r="U197" s="1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</row>
    <row r="198" spans="17:142" x14ac:dyDescent="0.2">
      <c r="Q198" s="1"/>
      <c r="R198" s="1"/>
      <c r="S198" s="1"/>
      <c r="T198" s="1"/>
      <c r="U198" s="1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</row>
    <row r="199" spans="17:142" x14ac:dyDescent="0.2">
      <c r="Q199" s="1"/>
      <c r="R199" s="1"/>
      <c r="S199" s="1"/>
      <c r="T199" s="1"/>
      <c r="U199" s="1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</row>
    <row r="200" spans="17:142" x14ac:dyDescent="0.2">
      <c r="Q200" s="1"/>
      <c r="R200" s="1"/>
      <c r="S200" s="1"/>
      <c r="T200" s="1"/>
      <c r="U200" s="1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  <c r="DJ200" s="25"/>
      <c r="DK200" s="25"/>
      <c r="DL200" s="25"/>
      <c r="DM200" s="25"/>
      <c r="DN200" s="25"/>
      <c r="DO200" s="25"/>
      <c r="DP200" s="25"/>
      <c r="DQ200" s="25"/>
      <c r="DR200" s="25"/>
      <c r="DS200" s="25"/>
      <c r="DT200" s="25"/>
      <c r="DU200" s="25"/>
      <c r="DV200" s="25"/>
      <c r="DW200" s="25"/>
      <c r="DX200" s="25"/>
      <c r="DY200" s="25"/>
      <c r="DZ200" s="25"/>
      <c r="EA200" s="25"/>
      <c r="EB200" s="25"/>
      <c r="EC200" s="25"/>
      <c r="ED200" s="25"/>
      <c r="EE200" s="25"/>
      <c r="EF200" s="25"/>
      <c r="EG200" s="25"/>
      <c r="EH200" s="25"/>
      <c r="EI200" s="25"/>
      <c r="EJ200" s="25"/>
      <c r="EK200" s="25"/>
      <c r="EL200" s="25"/>
    </row>
    <row r="201" spans="17:142" x14ac:dyDescent="0.2">
      <c r="Q201" s="1"/>
      <c r="R201" s="1"/>
      <c r="S201" s="1"/>
      <c r="T201" s="1"/>
      <c r="U201" s="1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</row>
    <row r="202" spans="17:142" x14ac:dyDescent="0.2">
      <c r="Q202" s="1"/>
      <c r="R202" s="1"/>
      <c r="S202" s="1"/>
      <c r="T202" s="1"/>
      <c r="U202" s="1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  <c r="DJ202" s="25"/>
      <c r="DK202" s="25"/>
      <c r="DL202" s="25"/>
      <c r="DM202" s="25"/>
      <c r="DN202" s="25"/>
      <c r="DO202" s="25"/>
      <c r="DP202" s="25"/>
      <c r="DQ202" s="25"/>
      <c r="DR202" s="25"/>
      <c r="DS202" s="25"/>
      <c r="DT202" s="25"/>
      <c r="DU202" s="25"/>
      <c r="DV202" s="25"/>
      <c r="DW202" s="25"/>
      <c r="DX202" s="25"/>
      <c r="DY202" s="25"/>
      <c r="DZ202" s="25"/>
      <c r="EA202" s="25"/>
      <c r="EB202" s="25"/>
      <c r="EC202" s="25"/>
      <c r="ED202" s="25"/>
      <c r="EE202" s="25"/>
      <c r="EF202" s="25"/>
      <c r="EG202" s="25"/>
      <c r="EH202" s="25"/>
      <c r="EI202" s="25"/>
      <c r="EJ202" s="25"/>
      <c r="EK202" s="25"/>
      <c r="EL202" s="25"/>
    </row>
    <row r="203" spans="17:142" x14ac:dyDescent="0.2">
      <c r="Q203" s="1"/>
      <c r="R203" s="1"/>
      <c r="S203" s="1"/>
      <c r="T203" s="1"/>
      <c r="U203" s="1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  <c r="DJ203" s="25"/>
      <c r="DK203" s="25"/>
      <c r="DL203" s="25"/>
      <c r="DM203" s="25"/>
      <c r="DN203" s="25"/>
      <c r="DO203" s="25"/>
      <c r="DP203" s="25"/>
      <c r="DQ203" s="25"/>
      <c r="DR203" s="25"/>
      <c r="DS203" s="25"/>
      <c r="DT203" s="25"/>
      <c r="DU203" s="25"/>
      <c r="DV203" s="25"/>
      <c r="DW203" s="25"/>
      <c r="DX203" s="25"/>
      <c r="DY203" s="25"/>
      <c r="DZ203" s="25"/>
      <c r="EA203" s="25"/>
      <c r="EB203" s="25"/>
      <c r="EC203" s="25"/>
      <c r="ED203" s="25"/>
      <c r="EE203" s="25"/>
      <c r="EF203" s="25"/>
      <c r="EG203" s="25"/>
      <c r="EH203" s="25"/>
      <c r="EI203" s="25"/>
      <c r="EJ203" s="25"/>
      <c r="EK203" s="25"/>
      <c r="EL203" s="25"/>
    </row>
    <row r="204" spans="17:142" x14ac:dyDescent="0.2">
      <c r="Q204" s="1"/>
      <c r="R204" s="1"/>
      <c r="S204" s="1"/>
      <c r="T204" s="1"/>
      <c r="U204" s="1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  <c r="DR204" s="25"/>
      <c r="DS204" s="25"/>
      <c r="DT204" s="25"/>
      <c r="DU204" s="25"/>
      <c r="DV204" s="25"/>
      <c r="DW204" s="25"/>
      <c r="DX204" s="25"/>
      <c r="DY204" s="25"/>
      <c r="DZ204" s="25"/>
      <c r="EA204" s="25"/>
      <c r="EB204" s="25"/>
      <c r="EC204" s="25"/>
      <c r="ED204" s="25"/>
      <c r="EE204" s="25"/>
      <c r="EF204" s="25"/>
      <c r="EG204" s="25"/>
      <c r="EH204" s="25"/>
      <c r="EI204" s="25"/>
      <c r="EJ204" s="25"/>
      <c r="EK204" s="25"/>
      <c r="EL204" s="25"/>
    </row>
    <row r="205" spans="17:142" x14ac:dyDescent="0.2">
      <c r="Q205" s="1"/>
      <c r="R205" s="1"/>
      <c r="S205" s="1"/>
      <c r="T205" s="1"/>
      <c r="U205" s="1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  <c r="DJ205" s="25"/>
      <c r="DK205" s="25"/>
      <c r="DL205" s="25"/>
      <c r="DM205" s="25"/>
      <c r="DN205" s="25"/>
      <c r="DO205" s="25"/>
      <c r="DP205" s="25"/>
      <c r="DQ205" s="25"/>
      <c r="DR205" s="25"/>
      <c r="DS205" s="25"/>
      <c r="DT205" s="25"/>
      <c r="DU205" s="25"/>
      <c r="DV205" s="25"/>
      <c r="DW205" s="25"/>
      <c r="DX205" s="25"/>
      <c r="DY205" s="25"/>
      <c r="DZ205" s="25"/>
      <c r="EA205" s="25"/>
      <c r="EB205" s="25"/>
      <c r="EC205" s="25"/>
      <c r="ED205" s="25"/>
      <c r="EE205" s="25"/>
      <c r="EF205" s="25"/>
      <c r="EG205" s="25"/>
      <c r="EH205" s="25"/>
      <c r="EI205" s="25"/>
      <c r="EJ205" s="25"/>
      <c r="EK205" s="25"/>
      <c r="EL205" s="25"/>
    </row>
    <row r="206" spans="17:142" x14ac:dyDescent="0.2">
      <c r="Q206" s="1"/>
      <c r="R206" s="1"/>
      <c r="S206" s="1"/>
      <c r="T206" s="1"/>
      <c r="U206" s="1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  <c r="DJ206" s="25"/>
      <c r="DK206" s="25"/>
      <c r="DL206" s="25"/>
      <c r="DM206" s="25"/>
      <c r="DN206" s="25"/>
      <c r="DO206" s="25"/>
      <c r="DP206" s="25"/>
      <c r="DQ206" s="25"/>
      <c r="DR206" s="25"/>
      <c r="DS206" s="25"/>
      <c r="DT206" s="25"/>
      <c r="DU206" s="25"/>
      <c r="DV206" s="25"/>
      <c r="DW206" s="25"/>
      <c r="DX206" s="25"/>
      <c r="DY206" s="25"/>
      <c r="DZ206" s="25"/>
      <c r="EA206" s="25"/>
      <c r="EB206" s="25"/>
      <c r="EC206" s="25"/>
      <c r="ED206" s="25"/>
      <c r="EE206" s="25"/>
      <c r="EF206" s="25"/>
      <c r="EG206" s="25"/>
      <c r="EH206" s="25"/>
      <c r="EI206" s="25"/>
      <c r="EJ206" s="25"/>
      <c r="EK206" s="25"/>
      <c r="EL206" s="25"/>
    </row>
    <row r="207" spans="17:142" x14ac:dyDescent="0.2">
      <c r="Q207" s="1"/>
      <c r="R207" s="1"/>
      <c r="S207" s="1"/>
      <c r="T207" s="1"/>
      <c r="U207" s="1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  <c r="DJ207" s="25"/>
      <c r="DK207" s="25"/>
      <c r="DL207" s="25"/>
      <c r="DM207" s="25"/>
      <c r="DN207" s="25"/>
      <c r="DO207" s="25"/>
      <c r="DP207" s="25"/>
      <c r="DQ207" s="25"/>
      <c r="DR207" s="25"/>
      <c r="DS207" s="25"/>
      <c r="DT207" s="25"/>
      <c r="DU207" s="25"/>
      <c r="DV207" s="25"/>
      <c r="DW207" s="25"/>
      <c r="DX207" s="25"/>
      <c r="DY207" s="25"/>
      <c r="DZ207" s="25"/>
      <c r="EA207" s="25"/>
      <c r="EB207" s="25"/>
      <c r="EC207" s="25"/>
      <c r="ED207" s="25"/>
      <c r="EE207" s="25"/>
      <c r="EF207" s="25"/>
      <c r="EG207" s="25"/>
      <c r="EH207" s="25"/>
      <c r="EI207" s="25"/>
      <c r="EJ207" s="25"/>
      <c r="EK207" s="25"/>
      <c r="EL207" s="25"/>
    </row>
    <row r="208" spans="17:142" x14ac:dyDescent="0.2">
      <c r="Q208" s="1"/>
      <c r="R208" s="1"/>
      <c r="S208" s="1"/>
      <c r="T208" s="1"/>
      <c r="U208" s="1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  <c r="DJ208" s="25"/>
      <c r="DK208" s="25"/>
      <c r="DL208" s="25"/>
      <c r="DM208" s="25"/>
      <c r="DN208" s="25"/>
      <c r="DO208" s="25"/>
      <c r="DP208" s="25"/>
      <c r="DQ208" s="25"/>
      <c r="DR208" s="25"/>
      <c r="DS208" s="25"/>
      <c r="DT208" s="25"/>
      <c r="DU208" s="25"/>
      <c r="DV208" s="25"/>
      <c r="DW208" s="25"/>
      <c r="DX208" s="25"/>
      <c r="DY208" s="25"/>
      <c r="DZ208" s="25"/>
      <c r="EA208" s="25"/>
      <c r="EB208" s="25"/>
      <c r="EC208" s="25"/>
      <c r="ED208" s="25"/>
      <c r="EE208" s="25"/>
      <c r="EF208" s="25"/>
      <c r="EG208" s="25"/>
      <c r="EH208" s="25"/>
      <c r="EI208" s="25"/>
      <c r="EJ208" s="25"/>
      <c r="EK208" s="25"/>
      <c r="EL208" s="25"/>
    </row>
    <row r="209" spans="17:142" x14ac:dyDescent="0.2">
      <c r="Q209" s="1"/>
      <c r="R209" s="1"/>
      <c r="S209" s="1"/>
      <c r="T209" s="1"/>
      <c r="U209" s="1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  <c r="DJ209" s="25"/>
      <c r="DK209" s="25"/>
      <c r="DL209" s="25"/>
      <c r="DM209" s="25"/>
      <c r="DN209" s="25"/>
      <c r="DO209" s="25"/>
      <c r="DP209" s="25"/>
      <c r="DQ209" s="25"/>
      <c r="DR209" s="25"/>
      <c r="DS209" s="25"/>
      <c r="DT209" s="25"/>
      <c r="DU209" s="25"/>
      <c r="DV209" s="25"/>
      <c r="DW209" s="25"/>
      <c r="DX209" s="25"/>
      <c r="DY209" s="25"/>
      <c r="DZ209" s="25"/>
      <c r="EA209" s="25"/>
      <c r="EB209" s="25"/>
      <c r="EC209" s="25"/>
      <c r="ED209" s="25"/>
      <c r="EE209" s="25"/>
      <c r="EF209" s="25"/>
      <c r="EG209" s="25"/>
      <c r="EH209" s="25"/>
      <c r="EI209" s="25"/>
      <c r="EJ209" s="25"/>
      <c r="EK209" s="25"/>
      <c r="EL209" s="25"/>
    </row>
    <row r="210" spans="17:142" x14ac:dyDescent="0.2">
      <c r="Q210" s="1"/>
      <c r="R210" s="1"/>
      <c r="S210" s="1"/>
      <c r="T210" s="1"/>
      <c r="U210" s="1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  <c r="DR210" s="25"/>
      <c r="DS210" s="25"/>
      <c r="DT210" s="25"/>
      <c r="DU210" s="25"/>
      <c r="DV210" s="25"/>
      <c r="DW210" s="25"/>
      <c r="DX210" s="25"/>
      <c r="DY210" s="25"/>
      <c r="DZ210" s="25"/>
      <c r="EA210" s="25"/>
      <c r="EB210" s="25"/>
      <c r="EC210" s="25"/>
      <c r="ED210" s="25"/>
      <c r="EE210" s="25"/>
      <c r="EF210" s="25"/>
      <c r="EG210" s="25"/>
      <c r="EH210" s="25"/>
      <c r="EI210" s="25"/>
      <c r="EJ210" s="25"/>
      <c r="EK210" s="25"/>
      <c r="EL210" s="25"/>
    </row>
    <row r="211" spans="17:142" x14ac:dyDescent="0.2">
      <c r="Q211" s="1"/>
      <c r="R211" s="1"/>
      <c r="S211" s="1"/>
      <c r="T211" s="1"/>
      <c r="U211" s="1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  <c r="DJ211" s="25"/>
      <c r="DK211" s="25"/>
      <c r="DL211" s="25"/>
      <c r="DM211" s="25"/>
      <c r="DN211" s="25"/>
      <c r="DO211" s="25"/>
      <c r="DP211" s="25"/>
      <c r="DQ211" s="25"/>
      <c r="DR211" s="25"/>
      <c r="DS211" s="25"/>
      <c r="DT211" s="25"/>
      <c r="DU211" s="25"/>
      <c r="DV211" s="25"/>
      <c r="DW211" s="25"/>
      <c r="DX211" s="25"/>
      <c r="DY211" s="25"/>
      <c r="DZ211" s="25"/>
      <c r="EA211" s="25"/>
      <c r="EB211" s="25"/>
      <c r="EC211" s="25"/>
      <c r="ED211" s="25"/>
      <c r="EE211" s="25"/>
      <c r="EF211" s="25"/>
      <c r="EG211" s="25"/>
      <c r="EH211" s="25"/>
      <c r="EI211" s="25"/>
      <c r="EJ211" s="25"/>
      <c r="EK211" s="25"/>
      <c r="EL211" s="25"/>
    </row>
    <row r="212" spans="17:142" x14ac:dyDescent="0.2">
      <c r="Q212" s="1"/>
      <c r="R212" s="1"/>
      <c r="S212" s="1"/>
      <c r="T212" s="1"/>
      <c r="U212" s="1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  <c r="DJ212" s="25"/>
      <c r="DK212" s="25"/>
      <c r="DL212" s="25"/>
      <c r="DM212" s="25"/>
      <c r="DN212" s="25"/>
      <c r="DO212" s="25"/>
      <c r="DP212" s="25"/>
      <c r="DQ212" s="25"/>
      <c r="DR212" s="25"/>
      <c r="DS212" s="25"/>
      <c r="DT212" s="25"/>
      <c r="DU212" s="25"/>
      <c r="DV212" s="25"/>
      <c r="DW212" s="25"/>
      <c r="DX212" s="25"/>
      <c r="DY212" s="25"/>
      <c r="DZ212" s="25"/>
      <c r="EA212" s="25"/>
      <c r="EB212" s="25"/>
      <c r="EC212" s="25"/>
      <c r="ED212" s="25"/>
      <c r="EE212" s="25"/>
      <c r="EF212" s="25"/>
      <c r="EG212" s="25"/>
      <c r="EH212" s="25"/>
      <c r="EI212" s="25"/>
      <c r="EJ212" s="25"/>
      <c r="EK212" s="25"/>
      <c r="EL212" s="25"/>
    </row>
    <row r="213" spans="17:142" x14ac:dyDescent="0.2">
      <c r="Q213" s="1"/>
      <c r="R213" s="1"/>
      <c r="S213" s="1"/>
      <c r="T213" s="1"/>
      <c r="U213" s="1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  <c r="DJ213" s="25"/>
      <c r="DK213" s="25"/>
      <c r="DL213" s="25"/>
      <c r="DM213" s="25"/>
      <c r="DN213" s="25"/>
      <c r="DO213" s="25"/>
      <c r="DP213" s="25"/>
      <c r="DQ213" s="25"/>
      <c r="DR213" s="25"/>
      <c r="DS213" s="25"/>
      <c r="DT213" s="25"/>
      <c r="DU213" s="25"/>
      <c r="DV213" s="25"/>
      <c r="DW213" s="25"/>
      <c r="DX213" s="25"/>
      <c r="DY213" s="25"/>
      <c r="DZ213" s="25"/>
      <c r="EA213" s="25"/>
      <c r="EB213" s="25"/>
      <c r="EC213" s="25"/>
      <c r="ED213" s="25"/>
      <c r="EE213" s="25"/>
      <c r="EF213" s="25"/>
      <c r="EG213" s="25"/>
      <c r="EH213" s="25"/>
      <c r="EI213" s="25"/>
      <c r="EJ213" s="25"/>
      <c r="EK213" s="25"/>
      <c r="EL213" s="25"/>
    </row>
    <row r="214" spans="17:142" x14ac:dyDescent="0.2">
      <c r="Q214" s="1"/>
      <c r="R214" s="1"/>
      <c r="S214" s="1"/>
      <c r="T214" s="1"/>
      <c r="U214" s="1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N214" s="25"/>
      <c r="DO214" s="25"/>
      <c r="DP214" s="25"/>
      <c r="DQ214" s="25"/>
      <c r="DR214" s="25"/>
      <c r="DS214" s="25"/>
      <c r="DT214" s="25"/>
      <c r="DU214" s="25"/>
      <c r="DV214" s="25"/>
      <c r="DW214" s="25"/>
      <c r="DX214" s="25"/>
      <c r="DY214" s="25"/>
      <c r="DZ214" s="25"/>
      <c r="EA214" s="25"/>
      <c r="EB214" s="25"/>
      <c r="EC214" s="25"/>
      <c r="ED214" s="25"/>
      <c r="EE214" s="25"/>
      <c r="EF214" s="25"/>
      <c r="EG214" s="25"/>
      <c r="EH214" s="25"/>
      <c r="EI214" s="25"/>
      <c r="EJ214" s="25"/>
      <c r="EK214" s="25"/>
      <c r="EL214" s="25"/>
    </row>
    <row r="215" spans="17:142" x14ac:dyDescent="0.2">
      <c r="Q215" s="1"/>
      <c r="R215" s="1"/>
      <c r="S215" s="1"/>
      <c r="T215" s="1"/>
      <c r="U215" s="1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  <c r="DJ215" s="25"/>
      <c r="DK215" s="25"/>
      <c r="DL215" s="25"/>
      <c r="DM215" s="25"/>
      <c r="DN215" s="25"/>
      <c r="DO215" s="25"/>
      <c r="DP215" s="25"/>
      <c r="DQ215" s="25"/>
      <c r="DR215" s="25"/>
      <c r="DS215" s="25"/>
      <c r="DT215" s="25"/>
      <c r="DU215" s="25"/>
      <c r="DV215" s="25"/>
      <c r="DW215" s="25"/>
      <c r="DX215" s="25"/>
      <c r="DY215" s="25"/>
      <c r="DZ215" s="25"/>
      <c r="EA215" s="25"/>
      <c r="EB215" s="25"/>
      <c r="EC215" s="25"/>
      <c r="ED215" s="25"/>
      <c r="EE215" s="25"/>
      <c r="EF215" s="25"/>
      <c r="EG215" s="25"/>
      <c r="EH215" s="25"/>
      <c r="EI215" s="25"/>
      <c r="EJ215" s="25"/>
      <c r="EK215" s="25"/>
      <c r="EL215" s="25"/>
    </row>
    <row r="216" spans="17:142" x14ac:dyDescent="0.2">
      <c r="Q216" s="1"/>
      <c r="R216" s="1"/>
      <c r="S216" s="1"/>
      <c r="T216" s="1"/>
      <c r="U216" s="1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  <c r="DJ216" s="25"/>
      <c r="DK216" s="25"/>
      <c r="DL216" s="25"/>
      <c r="DM216" s="25"/>
      <c r="DN216" s="25"/>
      <c r="DO216" s="25"/>
      <c r="DP216" s="25"/>
      <c r="DQ216" s="25"/>
      <c r="DR216" s="25"/>
      <c r="DS216" s="25"/>
      <c r="DT216" s="25"/>
      <c r="DU216" s="25"/>
      <c r="DV216" s="25"/>
      <c r="DW216" s="25"/>
      <c r="DX216" s="25"/>
      <c r="DY216" s="25"/>
      <c r="DZ216" s="25"/>
      <c r="EA216" s="25"/>
      <c r="EB216" s="25"/>
      <c r="EC216" s="25"/>
      <c r="ED216" s="25"/>
      <c r="EE216" s="25"/>
      <c r="EF216" s="25"/>
      <c r="EG216" s="25"/>
      <c r="EH216" s="25"/>
      <c r="EI216" s="25"/>
      <c r="EJ216" s="25"/>
      <c r="EK216" s="25"/>
      <c r="EL216" s="25"/>
    </row>
    <row r="217" spans="17:142" x14ac:dyDescent="0.2">
      <c r="Q217" s="1"/>
      <c r="R217" s="1"/>
      <c r="S217" s="1"/>
      <c r="T217" s="1"/>
      <c r="U217" s="1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  <c r="DJ217" s="25"/>
      <c r="DK217" s="25"/>
      <c r="DL217" s="25"/>
      <c r="DM217" s="25"/>
      <c r="DN217" s="25"/>
      <c r="DO217" s="25"/>
      <c r="DP217" s="25"/>
      <c r="DQ217" s="25"/>
      <c r="DR217" s="25"/>
      <c r="DS217" s="25"/>
      <c r="DT217" s="25"/>
      <c r="DU217" s="25"/>
      <c r="DV217" s="25"/>
      <c r="DW217" s="25"/>
      <c r="DX217" s="25"/>
      <c r="DY217" s="25"/>
      <c r="DZ217" s="25"/>
      <c r="EA217" s="25"/>
      <c r="EB217" s="25"/>
      <c r="EC217" s="25"/>
      <c r="ED217" s="25"/>
      <c r="EE217" s="25"/>
      <c r="EF217" s="25"/>
      <c r="EG217" s="25"/>
      <c r="EH217" s="25"/>
      <c r="EI217" s="25"/>
      <c r="EJ217" s="25"/>
      <c r="EK217" s="25"/>
      <c r="EL217" s="25"/>
    </row>
    <row r="218" spans="17:142" x14ac:dyDescent="0.2">
      <c r="Q218" s="1"/>
      <c r="R218" s="1"/>
      <c r="S218" s="1"/>
      <c r="T218" s="1"/>
      <c r="U218" s="1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  <c r="DJ218" s="25"/>
      <c r="DK218" s="25"/>
      <c r="DL218" s="25"/>
      <c r="DM218" s="25"/>
      <c r="DN218" s="25"/>
      <c r="DO218" s="25"/>
      <c r="DP218" s="25"/>
      <c r="DQ218" s="25"/>
      <c r="DR218" s="25"/>
      <c r="DS218" s="25"/>
      <c r="DT218" s="25"/>
      <c r="DU218" s="25"/>
      <c r="DV218" s="25"/>
      <c r="DW218" s="25"/>
      <c r="DX218" s="25"/>
      <c r="DY218" s="25"/>
      <c r="DZ218" s="25"/>
      <c r="EA218" s="25"/>
      <c r="EB218" s="25"/>
      <c r="EC218" s="25"/>
      <c r="ED218" s="25"/>
      <c r="EE218" s="25"/>
      <c r="EF218" s="25"/>
      <c r="EG218" s="25"/>
      <c r="EH218" s="25"/>
      <c r="EI218" s="25"/>
      <c r="EJ218" s="25"/>
      <c r="EK218" s="25"/>
      <c r="EL218" s="25"/>
    </row>
    <row r="219" spans="17:142" x14ac:dyDescent="0.2">
      <c r="Q219" s="1"/>
      <c r="R219" s="1"/>
      <c r="S219" s="1"/>
      <c r="T219" s="1"/>
      <c r="U219" s="1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  <c r="DJ219" s="25"/>
      <c r="DK219" s="25"/>
      <c r="DL219" s="25"/>
      <c r="DM219" s="25"/>
      <c r="DN219" s="25"/>
      <c r="DO219" s="25"/>
      <c r="DP219" s="25"/>
      <c r="DQ219" s="25"/>
      <c r="DR219" s="25"/>
      <c r="DS219" s="25"/>
      <c r="DT219" s="25"/>
      <c r="DU219" s="25"/>
      <c r="DV219" s="25"/>
      <c r="DW219" s="25"/>
      <c r="DX219" s="25"/>
      <c r="DY219" s="25"/>
      <c r="DZ219" s="25"/>
      <c r="EA219" s="25"/>
      <c r="EB219" s="25"/>
      <c r="EC219" s="25"/>
      <c r="ED219" s="25"/>
      <c r="EE219" s="25"/>
      <c r="EF219" s="25"/>
      <c r="EG219" s="25"/>
      <c r="EH219" s="25"/>
      <c r="EI219" s="25"/>
      <c r="EJ219" s="25"/>
      <c r="EK219" s="25"/>
      <c r="EL219" s="25"/>
    </row>
    <row r="220" spans="17:142" x14ac:dyDescent="0.2">
      <c r="Q220" s="1"/>
      <c r="R220" s="1"/>
      <c r="S220" s="1"/>
      <c r="T220" s="1"/>
      <c r="U220" s="1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  <c r="DJ220" s="25"/>
      <c r="DK220" s="25"/>
      <c r="DL220" s="25"/>
      <c r="DM220" s="25"/>
      <c r="DN220" s="25"/>
      <c r="DO220" s="25"/>
      <c r="DP220" s="25"/>
      <c r="DQ220" s="25"/>
      <c r="DR220" s="25"/>
      <c r="DS220" s="25"/>
      <c r="DT220" s="25"/>
      <c r="DU220" s="25"/>
      <c r="DV220" s="25"/>
      <c r="DW220" s="25"/>
      <c r="DX220" s="25"/>
      <c r="DY220" s="25"/>
      <c r="DZ220" s="25"/>
      <c r="EA220" s="25"/>
      <c r="EB220" s="25"/>
      <c r="EC220" s="25"/>
      <c r="ED220" s="25"/>
      <c r="EE220" s="25"/>
      <c r="EF220" s="25"/>
      <c r="EG220" s="25"/>
      <c r="EH220" s="25"/>
      <c r="EI220" s="25"/>
      <c r="EJ220" s="25"/>
      <c r="EK220" s="25"/>
      <c r="EL220" s="25"/>
    </row>
    <row r="221" spans="17:142" x14ac:dyDescent="0.2">
      <c r="Q221" s="1"/>
      <c r="R221" s="1"/>
      <c r="S221" s="1"/>
      <c r="T221" s="1"/>
      <c r="U221" s="1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  <c r="DJ221" s="25"/>
      <c r="DK221" s="25"/>
      <c r="DL221" s="25"/>
      <c r="DM221" s="25"/>
      <c r="DN221" s="25"/>
      <c r="DO221" s="25"/>
      <c r="DP221" s="25"/>
      <c r="DQ221" s="25"/>
      <c r="DR221" s="25"/>
      <c r="DS221" s="25"/>
      <c r="DT221" s="25"/>
      <c r="DU221" s="25"/>
      <c r="DV221" s="25"/>
      <c r="DW221" s="25"/>
      <c r="DX221" s="25"/>
      <c r="DY221" s="25"/>
      <c r="DZ221" s="25"/>
      <c r="EA221" s="25"/>
      <c r="EB221" s="25"/>
      <c r="EC221" s="25"/>
      <c r="ED221" s="25"/>
      <c r="EE221" s="25"/>
      <c r="EF221" s="25"/>
      <c r="EG221" s="25"/>
      <c r="EH221" s="25"/>
      <c r="EI221" s="25"/>
      <c r="EJ221" s="25"/>
      <c r="EK221" s="25"/>
      <c r="EL221" s="25"/>
    </row>
    <row r="222" spans="17:142" x14ac:dyDescent="0.2">
      <c r="Q222" s="1"/>
      <c r="R222" s="1"/>
      <c r="S222" s="1"/>
      <c r="T222" s="1"/>
      <c r="U222" s="1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  <c r="DJ222" s="25"/>
      <c r="DK222" s="25"/>
      <c r="DL222" s="25"/>
      <c r="DM222" s="25"/>
      <c r="DN222" s="25"/>
      <c r="DO222" s="25"/>
      <c r="DP222" s="25"/>
      <c r="DQ222" s="25"/>
      <c r="DR222" s="25"/>
      <c r="DS222" s="25"/>
      <c r="DT222" s="25"/>
      <c r="DU222" s="25"/>
      <c r="DV222" s="25"/>
      <c r="DW222" s="25"/>
      <c r="DX222" s="25"/>
      <c r="DY222" s="25"/>
      <c r="DZ222" s="25"/>
      <c r="EA222" s="25"/>
      <c r="EB222" s="25"/>
      <c r="EC222" s="25"/>
      <c r="ED222" s="25"/>
      <c r="EE222" s="25"/>
      <c r="EF222" s="25"/>
      <c r="EG222" s="25"/>
      <c r="EH222" s="25"/>
      <c r="EI222" s="25"/>
      <c r="EJ222" s="25"/>
      <c r="EK222" s="25"/>
      <c r="EL222" s="25"/>
    </row>
    <row r="223" spans="17:142" x14ac:dyDescent="0.2">
      <c r="Q223" s="1"/>
      <c r="R223" s="1"/>
      <c r="S223" s="1"/>
      <c r="T223" s="1"/>
      <c r="U223" s="1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  <c r="DJ223" s="25"/>
      <c r="DK223" s="25"/>
      <c r="DL223" s="25"/>
      <c r="DM223" s="25"/>
      <c r="DN223" s="25"/>
      <c r="DO223" s="25"/>
      <c r="DP223" s="25"/>
      <c r="DQ223" s="25"/>
      <c r="DR223" s="25"/>
      <c r="DS223" s="25"/>
      <c r="DT223" s="25"/>
      <c r="DU223" s="25"/>
      <c r="DV223" s="25"/>
      <c r="DW223" s="25"/>
      <c r="DX223" s="25"/>
      <c r="DY223" s="25"/>
      <c r="DZ223" s="25"/>
      <c r="EA223" s="25"/>
      <c r="EB223" s="25"/>
      <c r="EC223" s="25"/>
      <c r="ED223" s="25"/>
      <c r="EE223" s="25"/>
      <c r="EF223" s="25"/>
      <c r="EG223" s="25"/>
      <c r="EH223" s="25"/>
      <c r="EI223" s="25"/>
      <c r="EJ223" s="25"/>
      <c r="EK223" s="25"/>
      <c r="EL223" s="25"/>
    </row>
    <row r="224" spans="17:142" x14ac:dyDescent="0.2">
      <c r="Q224" s="1"/>
      <c r="R224" s="1"/>
      <c r="S224" s="1"/>
      <c r="T224" s="1"/>
      <c r="U224" s="1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  <c r="DJ224" s="25"/>
      <c r="DK224" s="25"/>
      <c r="DL224" s="25"/>
      <c r="DM224" s="25"/>
      <c r="DN224" s="25"/>
      <c r="DO224" s="25"/>
      <c r="DP224" s="25"/>
      <c r="DQ224" s="25"/>
      <c r="DR224" s="25"/>
      <c r="DS224" s="25"/>
      <c r="DT224" s="25"/>
      <c r="DU224" s="25"/>
      <c r="DV224" s="25"/>
      <c r="DW224" s="25"/>
      <c r="DX224" s="25"/>
      <c r="DY224" s="25"/>
      <c r="DZ224" s="25"/>
      <c r="EA224" s="25"/>
      <c r="EB224" s="25"/>
      <c r="EC224" s="25"/>
      <c r="ED224" s="25"/>
      <c r="EE224" s="25"/>
      <c r="EF224" s="25"/>
      <c r="EG224" s="25"/>
      <c r="EH224" s="25"/>
      <c r="EI224" s="25"/>
      <c r="EJ224" s="25"/>
      <c r="EK224" s="25"/>
      <c r="EL224" s="25"/>
    </row>
    <row r="225" spans="17:142" x14ac:dyDescent="0.2">
      <c r="Q225" s="1"/>
      <c r="R225" s="1"/>
      <c r="S225" s="1"/>
      <c r="T225" s="1"/>
      <c r="U225" s="1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  <c r="DJ225" s="25"/>
      <c r="DK225" s="25"/>
      <c r="DL225" s="25"/>
      <c r="DM225" s="25"/>
      <c r="DN225" s="25"/>
      <c r="DO225" s="25"/>
      <c r="DP225" s="25"/>
      <c r="DQ225" s="25"/>
      <c r="DR225" s="25"/>
      <c r="DS225" s="25"/>
      <c r="DT225" s="25"/>
      <c r="DU225" s="25"/>
      <c r="DV225" s="25"/>
      <c r="DW225" s="25"/>
      <c r="DX225" s="25"/>
      <c r="DY225" s="25"/>
      <c r="DZ225" s="25"/>
      <c r="EA225" s="25"/>
      <c r="EB225" s="25"/>
      <c r="EC225" s="25"/>
      <c r="ED225" s="25"/>
      <c r="EE225" s="25"/>
      <c r="EF225" s="25"/>
      <c r="EG225" s="25"/>
      <c r="EH225" s="25"/>
      <c r="EI225" s="25"/>
      <c r="EJ225" s="25"/>
      <c r="EK225" s="25"/>
      <c r="EL225" s="25"/>
    </row>
    <row r="226" spans="17:142" x14ac:dyDescent="0.2">
      <c r="Q226" s="1"/>
      <c r="R226" s="1"/>
      <c r="S226" s="1"/>
      <c r="T226" s="1"/>
      <c r="U226" s="1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  <c r="DJ226" s="25"/>
      <c r="DK226" s="25"/>
      <c r="DL226" s="25"/>
      <c r="DM226" s="25"/>
      <c r="DN226" s="25"/>
      <c r="DO226" s="25"/>
      <c r="DP226" s="25"/>
      <c r="DQ226" s="25"/>
      <c r="DR226" s="25"/>
      <c r="DS226" s="25"/>
      <c r="DT226" s="25"/>
      <c r="DU226" s="25"/>
      <c r="DV226" s="25"/>
      <c r="DW226" s="25"/>
      <c r="DX226" s="25"/>
      <c r="DY226" s="25"/>
      <c r="DZ226" s="25"/>
      <c r="EA226" s="25"/>
      <c r="EB226" s="25"/>
      <c r="EC226" s="25"/>
      <c r="ED226" s="25"/>
      <c r="EE226" s="25"/>
      <c r="EF226" s="25"/>
      <c r="EG226" s="25"/>
      <c r="EH226" s="25"/>
      <c r="EI226" s="25"/>
      <c r="EJ226" s="25"/>
      <c r="EK226" s="25"/>
      <c r="EL226" s="25"/>
    </row>
    <row r="227" spans="17:142" x14ac:dyDescent="0.2">
      <c r="Q227" s="1"/>
      <c r="R227" s="1"/>
      <c r="S227" s="1"/>
      <c r="T227" s="1"/>
      <c r="U227" s="1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  <c r="DJ227" s="25"/>
      <c r="DK227" s="25"/>
      <c r="DL227" s="25"/>
      <c r="DM227" s="25"/>
      <c r="DN227" s="25"/>
      <c r="DO227" s="25"/>
      <c r="DP227" s="25"/>
      <c r="DQ227" s="25"/>
      <c r="DR227" s="25"/>
      <c r="DS227" s="25"/>
      <c r="DT227" s="25"/>
      <c r="DU227" s="25"/>
      <c r="DV227" s="25"/>
      <c r="DW227" s="25"/>
      <c r="DX227" s="25"/>
      <c r="DY227" s="25"/>
      <c r="DZ227" s="25"/>
      <c r="EA227" s="25"/>
      <c r="EB227" s="25"/>
      <c r="EC227" s="25"/>
      <c r="ED227" s="25"/>
      <c r="EE227" s="25"/>
      <c r="EF227" s="25"/>
      <c r="EG227" s="25"/>
      <c r="EH227" s="25"/>
      <c r="EI227" s="25"/>
      <c r="EJ227" s="25"/>
      <c r="EK227" s="25"/>
      <c r="EL227" s="25"/>
    </row>
    <row r="228" spans="17:142" x14ac:dyDescent="0.2">
      <c r="Q228" s="1"/>
      <c r="R228" s="1"/>
      <c r="S228" s="1"/>
      <c r="T228" s="1"/>
      <c r="U228" s="1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  <c r="DA228" s="25"/>
      <c r="DB228" s="25"/>
      <c r="DC228" s="25"/>
      <c r="DD228" s="25"/>
      <c r="DE228" s="25"/>
      <c r="DF228" s="25"/>
      <c r="DG228" s="25"/>
      <c r="DH228" s="25"/>
      <c r="DI228" s="25"/>
      <c r="DJ228" s="25"/>
      <c r="DK228" s="25"/>
      <c r="DL228" s="25"/>
      <c r="DM228" s="25"/>
      <c r="DN228" s="25"/>
      <c r="DO228" s="25"/>
      <c r="DP228" s="25"/>
      <c r="DQ228" s="25"/>
      <c r="DR228" s="25"/>
      <c r="DS228" s="25"/>
      <c r="DT228" s="25"/>
      <c r="DU228" s="25"/>
      <c r="DV228" s="25"/>
      <c r="DW228" s="25"/>
      <c r="DX228" s="25"/>
      <c r="DY228" s="25"/>
      <c r="DZ228" s="25"/>
      <c r="EA228" s="25"/>
      <c r="EB228" s="25"/>
      <c r="EC228" s="25"/>
      <c r="ED228" s="25"/>
      <c r="EE228" s="25"/>
      <c r="EF228" s="25"/>
      <c r="EG228" s="25"/>
      <c r="EH228" s="25"/>
      <c r="EI228" s="25"/>
      <c r="EJ228" s="25"/>
      <c r="EK228" s="25"/>
      <c r="EL228" s="25"/>
    </row>
    <row r="229" spans="17:142" x14ac:dyDescent="0.2">
      <c r="Q229" s="1"/>
      <c r="R229" s="1"/>
      <c r="S229" s="1"/>
      <c r="T229" s="1"/>
      <c r="U229" s="1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  <c r="DA229" s="25"/>
      <c r="DB229" s="25"/>
      <c r="DC229" s="25"/>
      <c r="DD229" s="25"/>
      <c r="DE229" s="25"/>
      <c r="DF229" s="25"/>
      <c r="DG229" s="25"/>
      <c r="DH229" s="25"/>
      <c r="DI229" s="25"/>
      <c r="DJ229" s="25"/>
      <c r="DK229" s="25"/>
      <c r="DL229" s="25"/>
      <c r="DM229" s="25"/>
      <c r="DN229" s="25"/>
      <c r="DO229" s="25"/>
      <c r="DP229" s="25"/>
      <c r="DQ229" s="25"/>
      <c r="DR229" s="25"/>
      <c r="DS229" s="25"/>
      <c r="DT229" s="25"/>
      <c r="DU229" s="25"/>
      <c r="DV229" s="25"/>
      <c r="DW229" s="25"/>
      <c r="DX229" s="25"/>
      <c r="DY229" s="25"/>
      <c r="DZ229" s="25"/>
      <c r="EA229" s="25"/>
      <c r="EB229" s="25"/>
      <c r="EC229" s="25"/>
      <c r="ED229" s="25"/>
      <c r="EE229" s="25"/>
      <c r="EF229" s="25"/>
      <c r="EG229" s="25"/>
      <c r="EH229" s="25"/>
      <c r="EI229" s="25"/>
      <c r="EJ229" s="25"/>
      <c r="EK229" s="25"/>
      <c r="EL229" s="25"/>
    </row>
    <row r="230" spans="17:142" x14ac:dyDescent="0.2">
      <c r="Q230" s="1"/>
      <c r="R230" s="1"/>
      <c r="S230" s="1"/>
      <c r="T230" s="1"/>
      <c r="U230" s="1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  <c r="DJ230" s="25"/>
      <c r="DK230" s="25"/>
      <c r="DL230" s="25"/>
      <c r="DM230" s="25"/>
      <c r="DN230" s="25"/>
      <c r="DO230" s="25"/>
      <c r="DP230" s="25"/>
      <c r="DQ230" s="25"/>
      <c r="DR230" s="25"/>
      <c r="DS230" s="25"/>
      <c r="DT230" s="25"/>
      <c r="DU230" s="25"/>
      <c r="DV230" s="25"/>
      <c r="DW230" s="25"/>
      <c r="DX230" s="25"/>
      <c r="DY230" s="25"/>
      <c r="DZ230" s="25"/>
      <c r="EA230" s="25"/>
      <c r="EB230" s="25"/>
      <c r="EC230" s="25"/>
      <c r="ED230" s="25"/>
      <c r="EE230" s="25"/>
      <c r="EF230" s="25"/>
      <c r="EG230" s="25"/>
      <c r="EH230" s="25"/>
      <c r="EI230" s="25"/>
      <c r="EJ230" s="25"/>
      <c r="EK230" s="25"/>
      <c r="EL230" s="25"/>
    </row>
    <row r="231" spans="17:142" x14ac:dyDescent="0.2">
      <c r="Q231" s="1"/>
      <c r="R231" s="1"/>
      <c r="S231" s="1"/>
      <c r="T231" s="1"/>
      <c r="U231" s="1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  <c r="DA231" s="25"/>
      <c r="DB231" s="25"/>
      <c r="DC231" s="25"/>
      <c r="DD231" s="25"/>
      <c r="DE231" s="25"/>
      <c r="DF231" s="25"/>
      <c r="DG231" s="25"/>
      <c r="DH231" s="25"/>
      <c r="DI231" s="25"/>
      <c r="DJ231" s="25"/>
      <c r="DK231" s="25"/>
      <c r="DL231" s="25"/>
      <c r="DM231" s="25"/>
      <c r="DN231" s="25"/>
      <c r="DO231" s="25"/>
      <c r="DP231" s="25"/>
      <c r="DQ231" s="25"/>
      <c r="DR231" s="25"/>
      <c r="DS231" s="25"/>
      <c r="DT231" s="25"/>
      <c r="DU231" s="25"/>
      <c r="DV231" s="25"/>
      <c r="DW231" s="25"/>
      <c r="DX231" s="25"/>
      <c r="DY231" s="25"/>
      <c r="DZ231" s="25"/>
      <c r="EA231" s="25"/>
      <c r="EB231" s="25"/>
      <c r="EC231" s="25"/>
      <c r="ED231" s="25"/>
      <c r="EE231" s="25"/>
      <c r="EF231" s="25"/>
      <c r="EG231" s="25"/>
      <c r="EH231" s="25"/>
      <c r="EI231" s="25"/>
      <c r="EJ231" s="25"/>
      <c r="EK231" s="25"/>
      <c r="EL231" s="25"/>
    </row>
    <row r="232" spans="17:142" x14ac:dyDescent="0.2">
      <c r="Q232" s="1"/>
      <c r="R232" s="1"/>
      <c r="S232" s="1"/>
      <c r="T232" s="1"/>
      <c r="U232" s="1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  <c r="DA232" s="25"/>
      <c r="DB232" s="25"/>
      <c r="DC232" s="25"/>
      <c r="DD232" s="25"/>
      <c r="DE232" s="25"/>
      <c r="DF232" s="25"/>
      <c r="DG232" s="25"/>
      <c r="DH232" s="25"/>
      <c r="DI232" s="25"/>
      <c r="DJ232" s="25"/>
      <c r="DK232" s="25"/>
      <c r="DL232" s="25"/>
      <c r="DM232" s="25"/>
      <c r="DN232" s="25"/>
      <c r="DO232" s="25"/>
      <c r="DP232" s="25"/>
      <c r="DQ232" s="25"/>
      <c r="DR232" s="25"/>
      <c r="DS232" s="25"/>
      <c r="DT232" s="25"/>
      <c r="DU232" s="25"/>
      <c r="DV232" s="25"/>
      <c r="DW232" s="25"/>
      <c r="DX232" s="25"/>
      <c r="DY232" s="25"/>
      <c r="DZ232" s="25"/>
      <c r="EA232" s="25"/>
      <c r="EB232" s="25"/>
      <c r="EC232" s="25"/>
      <c r="ED232" s="25"/>
      <c r="EE232" s="25"/>
      <c r="EF232" s="25"/>
      <c r="EG232" s="25"/>
      <c r="EH232" s="25"/>
      <c r="EI232" s="25"/>
      <c r="EJ232" s="25"/>
      <c r="EK232" s="25"/>
      <c r="EL232" s="25"/>
    </row>
    <row r="233" spans="17:142" x14ac:dyDescent="0.2">
      <c r="Q233" s="1"/>
      <c r="R233" s="1"/>
      <c r="S233" s="1"/>
      <c r="T233" s="1"/>
      <c r="U233" s="1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  <c r="DA233" s="25"/>
      <c r="DB233" s="25"/>
      <c r="DC233" s="25"/>
      <c r="DD233" s="25"/>
      <c r="DE233" s="25"/>
      <c r="DF233" s="25"/>
      <c r="DG233" s="25"/>
      <c r="DH233" s="25"/>
      <c r="DI233" s="25"/>
      <c r="DJ233" s="25"/>
      <c r="DK233" s="25"/>
      <c r="DL233" s="25"/>
      <c r="DM233" s="25"/>
      <c r="DN233" s="25"/>
      <c r="DO233" s="25"/>
      <c r="DP233" s="25"/>
      <c r="DQ233" s="25"/>
      <c r="DR233" s="25"/>
      <c r="DS233" s="25"/>
      <c r="DT233" s="25"/>
      <c r="DU233" s="25"/>
      <c r="DV233" s="25"/>
      <c r="DW233" s="25"/>
      <c r="DX233" s="25"/>
      <c r="DY233" s="25"/>
      <c r="DZ233" s="25"/>
      <c r="EA233" s="25"/>
      <c r="EB233" s="25"/>
      <c r="EC233" s="25"/>
      <c r="ED233" s="25"/>
      <c r="EE233" s="25"/>
      <c r="EF233" s="25"/>
      <c r="EG233" s="25"/>
      <c r="EH233" s="25"/>
      <c r="EI233" s="25"/>
      <c r="EJ233" s="25"/>
      <c r="EK233" s="25"/>
      <c r="EL233" s="25"/>
    </row>
    <row r="234" spans="17:142" x14ac:dyDescent="0.2">
      <c r="Q234" s="1"/>
      <c r="R234" s="1"/>
      <c r="S234" s="1"/>
      <c r="T234" s="1"/>
      <c r="U234" s="1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  <c r="CX234" s="25"/>
      <c r="CY234" s="25"/>
      <c r="CZ234" s="25"/>
      <c r="DA234" s="25"/>
      <c r="DB234" s="25"/>
      <c r="DC234" s="25"/>
      <c r="DD234" s="25"/>
      <c r="DE234" s="25"/>
      <c r="DF234" s="25"/>
      <c r="DG234" s="25"/>
      <c r="DH234" s="25"/>
      <c r="DI234" s="25"/>
      <c r="DJ234" s="25"/>
      <c r="DK234" s="25"/>
      <c r="DL234" s="25"/>
      <c r="DM234" s="25"/>
      <c r="DN234" s="25"/>
      <c r="DO234" s="25"/>
      <c r="DP234" s="25"/>
      <c r="DQ234" s="25"/>
      <c r="DR234" s="25"/>
      <c r="DS234" s="25"/>
      <c r="DT234" s="25"/>
      <c r="DU234" s="25"/>
      <c r="DV234" s="25"/>
      <c r="DW234" s="25"/>
      <c r="DX234" s="25"/>
      <c r="DY234" s="25"/>
      <c r="DZ234" s="25"/>
      <c r="EA234" s="25"/>
      <c r="EB234" s="25"/>
      <c r="EC234" s="25"/>
      <c r="ED234" s="25"/>
      <c r="EE234" s="25"/>
      <c r="EF234" s="25"/>
      <c r="EG234" s="25"/>
      <c r="EH234" s="25"/>
      <c r="EI234" s="25"/>
      <c r="EJ234" s="25"/>
      <c r="EK234" s="25"/>
      <c r="EL234" s="25"/>
    </row>
    <row r="235" spans="17:142" x14ac:dyDescent="0.2">
      <c r="Q235" s="1"/>
      <c r="R235" s="1"/>
      <c r="S235" s="1"/>
      <c r="T235" s="1"/>
      <c r="U235" s="1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  <c r="DA235" s="25"/>
      <c r="DB235" s="25"/>
      <c r="DC235" s="25"/>
      <c r="DD235" s="25"/>
      <c r="DE235" s="25"/>
      <c r="DF235" s="25"/>
      <c r="DG235" s="25"/>
      <c r="DH235" s="25"/>
      <c r="DI235" s="25"/>
      <c r="DJ235" s="25"/>
      <c r="DK235" s="25"/>
      <c r="DL235" s="25"/>
      <c r="DM235" s="25"/>
      <c r="DN235" s="25"/>
      <c r="DO235" s="25"/>
      <c r="DP235" s="25"/>
      <c r="DQ235" s="25"/>
      <c r="DR235" s="25"/>
      <c r="DS235" s="25"/>
      <c r="DT235" s="25"/>
      <c r="DU235" s="25"/>
      <c r="DV235" s="25"/>
      <c r="DW235" s="25"/>
      <c r="DX235" s="25"/>
      <c r="DY235" s="25"/>
      <c r="DZ235" s="25"/>
      <c r="EA235" s="25"/>
      <c r="EB235" s="25"/>
      <c r="EC235" s="25"/>
      <c r="ED235" s="25"/>
      <c r="EE235" s="25"/>
      <c r="EF235" s="25"/>
      <c r="EG235" s="25"/>
      <c r="EH235" s="25"/>
      <c r="EI235" s="25"/>
      <c r="EJ235" s="25"/>
      <c r="EK235" s="25"/>
      <c r="EL235" s="25"/>
    </row>
    <row r="236" spans="17:142" x14ac:dyDescent="0.2">
      <c r="Q236" s="1"/>
      <c r="R236" s="1"/>
      <c r="S236" s="1"/>
      <c r="T236" s="1"/>
      <c r="U236" s="1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  <c r="DA236" s="25"/>
      <c r="DB236" s="25"/>
      <c r="DC236" s="25"/>
      <c r="DD236" s="25"/>
      <c r="DE236" s="25"/>
      <c r="DF236" s="25"/>
      <c r="DG236" s="25"/>
      <c r="DH236" s="25"/>
      <c r="DI236" s="25"/>
      <c r="DJ236" s="25"/>
      <c r="DK236" s="25"/>
      <c r="DL236" s="25"/>
      <c r="DM236" s="25"/>
      <c r="DN236" s="25"/>
      <c r="DO236" s="25"/>
      <c r="DP236" s="25"/>
      <c r="DQ236" s="25"/>
      <c r="DR236" s="25"/>
      <c r="DS236" s="25"/>
      <c r="DT236" s="25"/>
      <c r="DU236" s="25"/>
      <c r="DV236" s="25"/>
      <c r="DW236" s="25"/>
      <c r="DX236" s="25"/>
      <c r="DY236" s="25"/>
      <c r="DZ236" s="25"/>
      <c r="EA236" s="25"/>
      <c r="EB236" s="25"/>
      <c r="EC236" s="25"/>
      <c r="ED236" s="25"/>
      <c r="EE236" s="25"/>
      <c r="EF236" s="25"/>
      <c r="EG236" s="25"/>
      <c r="EH236" s="25"/>
      <c r="EI236" s="25"/>
      <c r="EJ236" s="25"/>
      <c r="EK236" s="25"/>
      <c r="EL236" s="25"/>
    </row>
    <row r="237" spans="17:142" x14ac:dyDescent="0.2">
      <c r="Q237" s="1"/>
      <c r="R237" s="1"/>
      <c r="S237" s="1"/>
      <c r="T237" s="1"/>
      <c r="U237" s="1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  <c r="DA237" s="25"/>
      <c r="DB237" s="25"/>
      <c r="DC237" s="25"/>
      <c r="DD237" s="25"/>
      <c r="DE237" s="25"/>
      <c r="DF237" s="25"/>
      <c r="DG237" s="25"/>
      <c r="DH237" s="25"/>
      <c r="DI237" s="25"/>
      <c r="DJ237" s="25"/>
      <c r="DK237" s="25"/>
      <c r="DL237" s="25"/>
      <c r="DM237" s="25"/>
      <c r="DN237" s="25"/>
      <c r="DO237" s="25"/>
      <c r="DP237" s="25"/>
      <c r="DQ237" s="25"/>
      <c r="DR237" s="25"/>
      <c r="DS237" s="25"/>
      <c r="DT237" s="25"/>
      <c r="DU237" s="25"/>
      <c r="DV237" s="25"/>
      <c r="DW237" s="25"/>
      <c r="DX237" s="25"/>
      <c r="DY237" s="25"/>
      <c r="DZ237" s="25"/>
      <c r="EA237" s="25"/>
      <c r="EB237" s="25"/>
      <c r="EC237" s="25"/>
      <c r="ED237" s="25"/>
      <c r="EE237" s="25"/>
      <c r="EF237" s="25"/>
      <c r="EG237" s="25"/>
      <c r="EH237" s="25"/>
      <c r="EI237" s="25"/>
      <c r="EJ237" s="25"/>
      <c r="EK237" s="25"/>
      <c r="EL237" s="25"/>
    </row>
    <row r="238" spans="17:142" x14ac:dyDescent="0.2">
      <c r="Q238" s="1"/>
      <c r="R238" s="1"/>
      <c r="S238" s="1"/>
      <c r="T238" s="1"/>
      <c r="U238" s="1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N238" s="25"/>
      <c r="DO238" s="25"/>
      <c r="DP238" s="25"/>
      <c r="DQ238" s="25"/>
      <c r="DR238" s="25"/>
      <c r="DS238" s="25"/>
      <c r="DT238" s="25"/>
      <c r="DU238" s="25"/>
      <c r="DV238" s="25"/>
      <c r="DW238" s="25"/>
      <c r="DX238" s="25"/>
      <c r="DY238" s="25"/>
      <c r="DZ238" s="25"/>
      <c r="EA238" s="25"/>
      <c r="EB238" s="25"/>
      <c r="EC238" s="25"/>
      <c r="ED238" s="25"/>
      <c r="EE238" s="25"/>
      <c r="EF238" s="25"/>
      <c r="EG238" s="25"/>
      <c r="EH238" s="25"/>
      <c r="EI238" s="25"/>
      <c r="EJ238" s="25"/>
      <c r="EK238" s="25"/>
      <c r="EL238" s="25"/>
    </row>
    <row r="239" spans="17:142" x14ac:dyDescent="0.2">
      <c r="Q239" s="1"/>
      <c r="R239" s="1"/>
      <c r="S239" s="1"/>
      <c r="T239" s="1"/>
      <c r="U239" s="1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  <c r="DA239" s="25"/>
      <c r="DB239" s="25"/>
      <c r="DC239" s="25"/>
      <c r="DD239" s="25"/>
      <c r="DE239" s="25"/>
      <c r="DF239" s="25"/>
      <c r="DG239" s="25"/>
      <c r="DH239" s="25"/>
      <c r="DI239" s="25"/>
      <c r="DJ239" s="25"/>
      <c r="DK239" s="25"/>
      <c r="DL239" s="25"/>
      <c r="DM239" s="25"/>
      <c r="DN239" s="25"/>
      <c r="DO239" s="25"/>
      <c r="DP239" s="25"/>
      <c r="DQ239" s="25"/>
      <c r="DR239" s="25"/>
      <c r="DS239" s="25"/>
      <c r="DT239" s="25"/>
      <c r="DU239" s="25"/>
      <c r="DV239" s="25"/>
      <c r="DW239" s="25"/>
      <c r="DX239" s="25"/>
      <c r="DY239" s="25"/>
      <c r="DZ239" s="25"/>
      <c r="EA239" s="25"/>
      <c r="EB239" s="25"/>
      <c r="EC239" s="25"/>
      <c r="ED239" s="25"/>
      <c r="EE239" s="25"/>
      <c r="EF239" s="25"/>
      <c r="EG239" s="25"/>
      <c r="EH239" s="25"/>
      <c r="EI239" s="25"/>
      <c r="EJ239" s="25"/>
      <c r="EK239" s="25"/>
      <c r="EL239" s="25"/>
    </row>
    <row r="240" spans="17:142" x14ac:dyDescent="0.2">
      <c r="Q240" s="1"/>
      <c r="R240" s="1"/>
      <c r="S240" s="1"/>
      <c r="T240" s="1"/>
      <c r="U240" s="1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  <c r="DA240" s="25"/>
      <c r="DB240" s="25"/>
      <c r="DC240" s="25"/>
      <c r="DD240" s="25"/>
      <c r="DE240" s="25"/>
      <c r="DF240" s="25"/>
      <c r="DG240" s="25"/>
      <c r="DH240" s="25"/>
      <c r="DI240" s="25"/>
      <c r="DJ240" s="25"/>
      <c r="DK240" s="25"/>
      <c r="DL240" s="25"/>
      <c r="DM240" s="25"/>
      <c r="DN240" s="25"/>
      <c r="DO240" s="25"/>
      <c r="DP240" s="25"/>
      <c r="DQ240" s="25"/>
      <c r="DR240" s="25"/>
      <c r="DS240" s="25"/>
      <c r="DT240" s="25"/>
      <c r="DU240" s="25"/>
      <c r="DV240" s="25"/>
      <c r="DW240" s="25"/>
      <c r="DX240" s="25"/>
      <c r="DY240" s="25"/>
      <c r="DZ240" s="25"/>
      <c r="EA240" s="25"/>
      <c r="EB240" s="25"/>
      <c r="EC240" s="25"/>
      <c r="ED240" s="25"/>
      <c r="EE240" s="25"/>
      <c r="EF240" s="25"/>
      <c r="EG240" s="25"/>
      <c r="EH240" s="25"/>
      <c r="EI240" s="25"/>
      <c r="EJ240" s="25"/>
      <c r="EK240" s="25"/>
      <c r="EL240" s="25"/>
    </row>
    <row r="241" spans="17:142" x14ac:dyDescent="0.2">
      <c r="Q241" s="1"/>
      <c r="R241" s="1"/>
      <c r="S241" s="1"/>
      <c r="T241" s="1"/>
      <c r="U241" s="1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  <c r="DJ241" s="25"/>
      <c r="DK241" s="25"/>
      <c r="DL241" s="25"/>
      <c r="DM241" s="25"/>
      <c r="DN241" s="25"/>
      <c r="DO241" s="25"/>
      <c r="DP241" s="25"/>
      <c r="DQ241" s="25"/>
      <c r="DR241" s="25"/>
      <c r="DS241" s="25"/>
      <c r="DT241" s="25"/>
      <c r="DU241" s="25"/>
      <c r="DV241" s="25"/>
      <c r="DW241" s="25"/>
      <c r="DX241" s="25"/>
      <c r="DY241" s="25"/>
      <c r="DZ241" s="25"/>
      <c r="EA241" s="25"/>
      <c r="EB241" s="25"/>
      <c r="EC241" s="25"/>
      <c r="ED241" s="25"/>
      <c r="EE241" s="25"/>
      <c r="EF241" s="25"/>
      <c r="EG241" s="25"/>
      <c r="EH241" s="25"/>
      <c r="EI241" s="25"/>
      <c r="EJ241" s="25"/>
      <c r="EK241" s="25"/>
      <c r="EL241" s="25"/>
    </row>
    <row r="242" spans="17:142" x14ac:dyDescent="0.2">
      <c r="Q242" s="1"/>
      <c r="R242" s="1"/>
      <c r="S242" s="1"/>
      <c r="T242" s="1"/>
      <c r="U242" s="1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  <c r="DJ242" s="25"/>
      <c r="DK242" s="25"/>
      <c r="DL242" s="25"/>
      <c r="DM242" s="25"/>
      <c r="DN242" s="25"/>
      <c r="DO242" s="25"/>
      <c r="DP242" s="25"/>
      <c r="DQ242" s="25"/>
      <c r="DR242" s="25"/>
      <c r="DS242" s="25"/>
      <c r="DT242" s="25"/>
      <c r="DU242" s="25"/>
      <c r="DV242" s="25"/>
      <c r="DW242" s="25"/>
      <c r="DX242" s="25"/>
      <c r="DY242" s="25"/>
      <c r="DZ242" s="25"/>
      <c r="EA242" s="25"/>
      <c r="EB242" s="25"/>
      <c r="EC242" s="25"/>
      <c r="ED242" s="25"/>
      <c r="EE242" s="25"/>
      <c r="EF242" s="25"/>
      <c r="EG242" s="25"/>
      <c r="EH242" s="25"/>
      <c r="EI242" s="25"/>
      <c r="EJ242" s="25"/>
      <c r="EK242" s="25"/>
      <c r="EL242" s="25"/>
    </row>
    <row r="243" spans="17:142" x14ac:dyDescent="0.2">
      <c r="Q243" s="1"/>
      <c r="R243" s="1"/>
      <c r="S243" s="1"/>
      <c r="T243" s="1"/>
      <c r="U243" s="1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  <c r="DJ243" s="25"/>
      <c r="DK243" s="25"/>
      <c r="DL243" s="25"/>
      <c r="DM243" s="25"/>
      <c r="DN243" s="25"/>
      <c r="DO243" s="25"/>
      <c r="DP243" s="25"/>
      <c r="DQ243" s="25"/>
      <c r="DR243" s="25"/>
      <c r="DS243" s="25"/>
      <c r="DT243" s="25"/>
      <c r="DU243" s="25"/>
      <c r="DV243" s="25"/>
      <c r="DW243" s="25"/>
      <c r="DX243" s="25"/>
      <c r="DY243" s="25"/>
      <c r="DZ243" s="25"/>
      <c r="EA243" s="25"/>
      <c r="EB243" s="25"/>
      <c r="EC243" s="25"/>
      <c r="ED243" s="25"/>
      <c r="EE243" s="25"/>
      <c r="EF243" s="25"/>
      <c r="EG243" s="25"/>
      <c r="EH243" s="25"/>
      <c r="EI243" s="25"/>
      <c r="EJ243" s="25"/>
      <c r="EK243" s="25"/>
      <c r="EL243" s="25"/>
    </row>
    <row r="244" spans="17:142" x14ac:dyDescent="0.2">
      <c r="Q244" s="1"/>
      <c r="R244" s="1"/>
      <c r="S244" s="1"/>
      <c r="T244" s="1"/>
      <c r="U244" s="1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  <c r="DJ244" s="25"/>
      <c r="DK244" s="25"/>
      <c r="DL244" s="25"/>
      <c r="DM244" s="25"/>
      <c r="DN244" s="25"/>
      <c r="DO244" s="25"/>
      <c r="DP244" s="25"/>
      <c r="DQ244" s="25"/>
      <c r="DR244" s="25"/>
      <c r="DS244" s="25"/>
      <c r="DT244" s="25"/>
      <c r="DU244" s="25"/>
      <c r="DV244" s="25"/>
      <c r="DW244" s="25"/>
      <c r="DX244" s="25"/>
      <c r="DY244" s="25"/>
      <c r="DZ244" s="25"/>
      <c r="EA244" s="25"/>
      <c r="EB244" s="25"/>
      <c r="EC244" s="25"/>
      <c r="ED244" s="25"/>
      <c r="EE244" s="25"/>
      <c r="EF244" s="25"/>
      <c r="EG244" s="25"/>
      <c r="EH244" s="25"/>
      <c r="EI244" s="25"/>
      <c r="EJ244" s="25"/>
      <c r="EK244" s="25"/>
      <c r="EL244" s="25"/>
    </row>
    <row r="245" spans="17:142" x14ac:dyDescent="0.2">
      <c r="Q245" s="1"/>
      <c r="R245" s="1"/>
      <c r="S245" s="1"/>
      <c r="T245" s="1"/>
      <c r="U245" s="1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D245" s="25"/>
      <c r="DE245" s="25"/>
      <c r="DF245" s="25"/>
      <c r="DG245" s="25"/>
      <c r="DH245" s="25"/>
      <c r="DI245" s="25"/>
      <c r="DJ245" s="25"/>
      <c r="DK245" s="25"/>
      <c r="DL245" s="25"/>
      <c r="DM245" s="25"/>
      <c r="DN245" s="25"/>
      <c r="DO245" s="25"/>
      <c r="DP245" s="25"/>
      <c r="DQ245" s="25"/>
      <c r="DR245" s="25"/>
      <c r="DS245" s="25"/>
      <c r="DT245" s="25"/>
      <c r="DU245" s="25"/>
      <c r="DV245" s="25"/>
      <c r="DW245" s="25"/>
      <c r="DX245" s="25"/>
      <c r="DY245" s="25"/>
      <c r="DZ245" s="25"/>
      <c r="EA245" s="25"/>
      <c r="EB245" s="25"/>
      <c r="EC245" s="25"/>
      <c r="ED245" s="25"/>
      <c r="EE245" s="25"/>
      <c r="EF245" s="25"/>
      <c r="EG245" s="25"/>
      <c r="EH245" s="25"/>
      <c r="EI245" s="25"/>
      <c r="EJ245" s="25"/>
      <c r="EK245" s="25"/>
      <c r="EL245" s="25"/>
    </row>
    <row r="246" spans="17:142" x14ac:dyDescent="0.2">
      <c r="Q246" s="1"/>
      <c r="R246" s="1"/>
      <c r="S246" s="1"/>
      <c r="T246" s="1"/>
      <c r="U246" s="1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  <c r="DJ246" s="25"/>
      <c r="DK246" s="25"/>
      <c r="DL246" s="25"/>
      <c r="DM246" s="25"/>
      <c r="DN246" s="25"/>
      <c r="DO246" s="25"/>
      <c r="DP246" s="25"/>
      <c r="DQ246" s="25"/>
      <c r="DR246" s="25"/>
      <c r="DS246" s="25"/>
      <c r="DT246" s="25"/>
      <c r="DU246" s="25"/>
      <c r="DV246" s="25"/>
      <c r="DW246" s="25"/>
      <c r="DX246" s="25"/>
      <c r="DY246" s="25"/>
      <c r="DZ246" s="25"/>
      <c r="EA246" s="25"/>
      <c r="EB246" s="25"/>
      <c r="EC246" s="25"/>
      <c r="ED246" s="25"/>
      <c r="EE246" s="25"/>
      <c r="EF246" s="25"/>
      <c r="EG246" s="25"/>
      <c r="EH246" s="25"/>
      <c r="EI246" s="25"/>
      <c r="EJ246" s="25"/>
      <c r="EK246" s="25"/>
      <c r="EL246" s="25"/>
    </row>
    <row r="247" spans="17:142" x14ac:dyDescent="0.2">
      <c r="Q247" s="1"/>
      <c r="R247" s="1"/>
      <c r="S247" s="1"/>
      <c r="T247" s="1"/>
      <c r="U247" s="1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  <c r="DJ247" s="25"/>
      <c r="DK247" s="25"/>
      <c r="DL247" s="25"/>
      <c r="DM247" s="25"/>
      <c r="DN247" s="25"/>
      <c r="DO247" s="25"/>
      <c r="DP247" s="25"/>
      <c r="DQ247" s="25"/>
      <c r="DR247" s="25"/>
      <c r="DS247" s="25"/>
      <c r="DT247" s="25"/>
      <c r="DU247" s="25"/>
      <c r="DV247" s="25"/>
      <c r="DW247" s="25"/>
      <c r="DX247" s="25"/>
      <c r="DY247" s="25"/>
      <c r="DZ247" s="25"/>
      <c r="EA247" s="25"/>
      <c r="EB247" s="25"/>
      <c r="EC247" s="25"/>
      <c r="ED247" s="25"/>
      <c r="EE247" s="25"/>
      <c r="EF247" s="25"/>
      <c r="EG247" s="25"/>
      <c r="EH247" s="25"/>
      <c r="EI247" s="25"/>
      <c r="EJ247" s="25"/>
      <c r="EK247" s="25"/>
      <c r="EL247" s="25"/>
    </row>
    <row r="248" spans="17:142" x14ac:dyDescent="0.2">
      <c r="Q248" s="1"/>
      <c r="R248" s="1"/>
      <c r="S248" s="1"/>
      <c r="T248" s="1"/>
      <c r="U248" s="1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  <c r="DA248" s="25"/>
      <c r="DB248" s="25"/>
      <c r="DC248" s="25"/>
      <c r="DD248" s="25"/>
      <c r="DE248" s="25"/>
      <c r="DF248" s="25"/>
      <c r="DG248" s="25"/>
      <c r="DH248" s="25"/>
      <c r="DI248" s="25"/>
      <c r="DJ248" s="25"/>
      <c r="DK248" s="25"/>
      <c r="DL248" s="25"/>
      <c r="DM248" s="25"/>
      <c r="DN248" s="25"/>
      <c r="DO248" s="25"/>
      <c r="DP248" s="25"/>
      <c r="DQ248" s="25"/>
      <c r="DR248" s="25"/>
      <c r="DS248" s="25"/>
      <c r="DT248" s="25"/>
      <c r="DU248" s="25"/>
      <c r="DV248" s="25"/>
      <c r="DW248" s="25"/>
      <c r="DX248" s="25"/>
      <c r="DY248" s="25"/>
      <c r="DZ248" s="25"/>
      <c r="EA248" s="25"/>
      <c r="EB248" s="25"/>
      <c r="EC248" s="25"/>
      <c r="ED248" s="25"/>
      <c r="EE248" s="25"/>
      <c r="EF248" s="25"/>
      <c r="EG248" s="25"/>
      <c r="EH248" s="25"/>
      <c r="EI248" s="25"/>
      <c r="EJ248" s="25"/>
      <c r="EK248" s="25"/>
      <c r="EL248" s="25"/>
    </row>
    <row r="249" spans="17:142" x14ac:dyDescent="0.2">
      <c r="Q249" s="1"/>
      <c r="R249" s="1"/>
      <c r="S249" s="1"/>
      <c r="T249" s="1"/>
      <c r="U249" s="1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  <c r="CU249" s="25"/>
      <c r="CV249" s="25"/>
      <c r="CW249" s="25"/>
      <c r="CX249" s="25"/>
      <c r="CY249" s="25"/>
      <c r="CZ249" s="25"/>
      <c r="DA249" s="25"/>
      <c r="DB249" s="25"/>
      <c r="DC249" s="25"/>
      <c r="DD249" s="25"/>
      <c r="DE249" s="25"/>
      <c r="DF249" s="25"/>
      <c r="DG249" s="25"/>
      <c r="DH249" s="25"/>
      <c r="DI249" s="25"/>
      <c r="DJ249" s="25"/>
      <c r="DK249" s="25"/>
      <c r="DL249" s="25"/>
      <c r="DM249" s="25"/>
      <c r="DN249" s="25"/>
      <c r="DO249" s="25"/>
      <c r="DP249" s="25"/>
      <c r="DQ249" s="25"/>
      <c r="DR249" s="25"/>
      <c r="DS249" s="25"/>
      <c r="DT249" s="25"/>
      <c r="DU249" s="25"/>
      <c r="DV249" s="25"/>
      <c r="DW249" s="25"/>
      <c r="DX249" s="25"/>
      <c r="DY249" s="25"/>
      <c r="DZ249" s="25"/>
      <c r="EA249" s="25"/>
      <c r="EB249" s="25"/>
      <c r="EC249" s="25"/>
      <c r="ED249" s="25"/>
      <c r="EE249" s="25"/>
      <c r="EF249" s="25"/>
      <c r="EG249" s="25"/>
      <c r="EH249" s="25"/>
      <c r="EI249" s="25"/>
      <c r="EJ249" s="25"/>
      <c r="EK249" s="25"/>
      <c r="EL249" s="25"/>
    </row>
    <row r="250" spans="17:142" x14ac:dyDescent="0.2">
      <c r="Q250" s="1"/>
      <c r="R250" s="1"/>
      <c r="S250" s="1"/>
      <c r="T250" s="1"/>
      <c r="U250" s="1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  <c r="CL250" s="25"/>
      <c r="CM250" s="25"/>
      <c r="CN250" s="25"/>
      <c r="CO250" s="25"/>
      <c r="CP250" s="25"/>
      <c r="CQ250" s="25"/>
      <c r="CR250" s="25"/>
      <c r="CS250" s="25"/>
      <c r="CT250" s="25"/>
      <c r="CU250" s="25"/>
      <c r="CV250" s="25"/>
      <c r="CW250" s="25"/>
      <c r="CX250" s="25"/>
      <c r="CY250" s="25"/>
      <c r="CZ250" s="25"/>
      <c r="DA250" s="25"/>
      <c r="DB250" s="25"/>
      <c r="DC250" s="25"/>
      <c r="DD250" s="25"/>
      <c r="DE250" s="25"/>
      <c r="DF250" s="25"/>
      <c r="DG250" s="25"/>
      <c r="DH250" s="25"/>
      <c r="DI250" s="25"/>
      <c r="DJ250" s="25"/>
      <c r="DK250" s="25"/>
      <c r="DL250" s="25"/>
      <c r="DM250" s="25"/>
      <c r="DN250" s="25"/>
      <c r="DO250" s="25"/>
      <c r="DP250" s="25"/>
      <c r="DQ250" s="25"/>
      <c r="DR250" s="25"/>
      <c r="DS250" s="25"/>
      <c r="DT250" s="25"/>
      <c r="DU250" s="25"/>
      <c r="DV250" s="25"/>
      <c r="DW250" s="25"/>
      <c r="DX250" s="25"/>
      <c r="DY250" s="25"/>
      <c r="DZ250" s="25"/>
      <c r="EA250" s="25"/>
      <c r="EB250" s="25"/>
      <c r="EC250" s="25"/>
      <c r="ED250" s="25"/>
      <c r="EE250" s="25"/>
      <c r="EF250" s="25"/>
      <c r="EG250" s="25"/>
      <c r="EH250" s="25"/>
      <c r="EI250" s="25"/>
      <c r="EJ250" s="25"/>
      <c r="EK250" s="25"/>
      <c r="EL250" s="25"/>
    </row>
    <row r="251" spans="17:142" x14ac:dyDescent="0.2">
      <c r="Q251" s="1"/>
      <c r="R251" s="1"/>
      <c r="S251" s="1"/>
      <c r="T251" s="1"/>
      <c r="U251" s="1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5"/>
      <c r="CA251" s="25"/>
      <c r="CB251" s="25"/>
      <c r="CC251" s="25"/>
      <c r="CD251" s="25"/>
      <c r="CE251" s="25"/>
      <c r="CF251" s="25"/>
      <c r="CG251" s="25"/>
      <c r="CH251" s="25"/>
      <c r="CI251" s="25"/>
      <c r="CJ251" s="25"/>
      <c r="CK251" s="25"/>
      <c r="CL251" s="25"/>
      <c r="CM251" s="25"/>
      <c r="CN251" s="25"/>
      <c r="CO251" s="25"/>
      <c r="CP251" s="25"/>
      <c r="CQ251" s="25"/>
      <c r="CR251" s="25"/>
      <c r="CS251" s="25"/>
      <c r="CT251" s="25"/>
      <c r="CU251" s="25"/>
      <c r="CV251" s="25"/>
      <c r="CW251" s="25"/>
      <c r="CX251" s="25"/>
      <c r="CY251" s="25"/>
      <c r="CZ251" s="25"/>
      <c r="DA251" s="25"/>
      <c r="DB251" s="25"/>
      <c r="DC251" s="25"/>
      <c r="DD251" s="25"/>
      <c r="DE251" s="25"/>
      <c r="DF251" s="25"/>
      <c r="DG251" s="25"/>
      <c r="DH251" s="25"/>
      <c r="DI251" s="25"/>
      <c r="DJ251" s="25"/>
      <c r="DK251" s="25"/>
      <c r="DL251" s="25"/>
      <c r="DM251" s="25"/>
      <c r="DN251" s="25"/>
      <c r="DO251" s="25"/>
      <c r="DP251" s="25"/>
      <c r="DQ251" s="25"/>
      <c r="DR251" s="25"/>
      <c r="DS251" s="25"/>
      <c r="DT251" s="25"/>
      <c r="DU251" s="25"/>
      <c r="DV251" s="25"/>
      <c r="DW251" s="25"/>
      <c r="DX251" s="25"/>
      <c r="DY251" s="25"/>
      <c r="DZ251" s="25"/>
      <c r="EA251" s="25"/>
      <c r="EB251" s="25"/>
      <c r="EC251" s="25"/>
      <c r="ED251" s="25"/>
      <c r="EE251" s="25"/>
      <c r="EF251" s="25"/>
      <c r="EG251" s="25"/>
      <c r="EH251" s="25"/>
      <c r="EI251" s="25"/>
      <c r="EJ251" s="25"/>
      <c r="EK251" s="25"/>
      <c r="EL251" s="25"/>
    </row>
    <row r="252" spans="17:142" x14ac:dyDescent="0.2">
      <c r="Q252" s="1"/>
      <c r="R252" s="1"/>
      <c r="S252" s="1"/>
      <c r="T252" s="1"/>
      <c r="U252" s="1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  <c r="CL252" s="25"/>
      <c r="CM252" s="25"/>
      <c r="CN252" s="25"/>
      <c r="CO252" s="25"/>
      <c r="CP252" s="25"/>
      <c r="CQ252" s="25"/>
      <c r="CR252" s="25"/>
      <c r="CS252" s="25"/>
      <c r="CT252" s="25"/>
      <c r="CU252" s="25"/>
      <c r="CV252" s="25"/>
      <c r="CW252" s="25"/>
      <c r="CX252" s="25"/>
      <c r="CY252" s="25"/>
      <c r="CZ252" s="25"/>
      <c r="DA252" s="25"/>
      <c r="DB252" s="25"/>
      <c r="DC252" s="25"/>
      <c r="DD252" s="25"/>
      <c r="DE252" s="25"/>
      <c r="DF252" s="25"/>
      <c r="DG252" s="25"/>
      <c r="DH252" s="25"/>
      <c r="DI252" s="25"/>
      <c r="DJ252" s="25"/>
      <c r="DK252" s="25"/>
      <c r="DL252" s="25"/>
      <c r="DM252" s="25"/>
      <c r="DN252" s="25"/>
      <c r="DO252" s="25"/>
      <c r="DP252" s="25"/>
      <c r="DQ252" s="25"/>
      <c r="DR252" s="25"/>
      <c r="DS252" s="25"/>
      <c r="DT252" s="25"/>
      <c r="DU252" s="25"/>
      <c r="DV252" s="25"/>
      <c r="DW252" s="25"/>
      <c r="DX252" s="25"/>
      <c r="DY252" s="25"/>
      <c r="DZ252" s="25"/>
      <c r="EA252" s="25"/>
      <c r="EB252" s="25"/>
      <c r="EC252" s="25"/>
      <c r="ED252" s="25"/>
      <c r="EE252" s="25"/>
      <c r="EF252" s="25"/>
      <c r="EG252" s="25"/>
      <c r="EH252" s="25"/>
      <c r="EI252" s="25"/>
      <c r="EJ252" s="25"/>
      <c r="EK252" s="25"/>
      <c r="EL252" s="25"/>
    </row>
    <row r="253" spans="17:142" x14ac:dyDescent="0.2">
      <c r="Q253" s="1"/>
      <c r="R253" s="1"/>
      <c r="S253" s="1"/>
      <c r="T253" s="1"/>
      <c r="U253" s="1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  <c r="BU253" s="25"/>
      <c r="BV253" s="25"/>
      <c r="BW253" s="25"/>
      <c r="BX253" s="25"/>
      <c r="BY253" s="25"/>
      <c r="BZ253" s="25"/>
      <c r="CA253" s="25"/>
      <c r="CB253" s="25"/>
      <c r="CC253" s="25"/>
      <c r="CD253" s="25"/>
      <c r="CE253" s="25"/>
      <c r="CF253" s="25"/>
      <c r="CG253" s="25"/>
      <c r="CH253" s="25"/>
      <c r="CI253" s="25"/>
      <c r="CJ253" s="25"/>
      <c r="CK253" s="25"/>
      <c r="CL253" s="25"/>
      <c r="CM253" s="25"/>
      <c r="CN253" s="25"/>
      <c r="CO253" s="25"/>
      <c r="CP253" s="25"/>
      <c r="CQ253" s="25"/>
      <c r="CR253" s="25"/>
      <c r="CS253" s="25"/>
      <c r="CT253" s="25"/>
      <c r="CU253" s="25"/>
      <c r="CV253" s="25"/>
      <c r="CW253" s="25"/>
      <c r="CX253" s="25"/>
      <c r="CY253" s="25"/>
      <c r="CZ253" s="25"/>
      <c r="DA253" s="25"/>
      <c r="DB253" s="25"/>
      <c r="DC253" s="25"/>
      <c r="DD253" s="25"/>
      <c r="DE253" s="25"/>
      <c r="DF253" s="25"/>
      <c r="DG253" s="25"/>
      <c r="DH253" s="25"/>
      <c r="DI253" s="25"/>
      <c r="DJ253" s="25"/>
      <c r="DK253" s="25"/>
      <c r="DL253" s="25"/>
      <c r="DM253" s="25"/>
      <c r="DN253" s="25"/>
      <c r="DO253" s="25"/>
      <c r="DP253" s="25"/>
      <c r="DQ253" s="25"/>
      <c r="DR253" s="25"/>
      <c r="DS253" s="25"/>
      <c r="DT253" s="25"/>
      <c r="DU253" s="25"/>
      <c r="DV253" s="25"/>
      <c r="DW253" s="25"/>
      <c r="DX253" s="25"/>
      <c r="DY253" s="25"/>
      <c r="DZ253" s="25"/>
      <c r="EA253" s="25"/>
      <c r="EB253" s="25"/>
      <c r="EC253" s="25"/>
      <c r="ED253" s="25"/>
      <c r="EE253" s="25"/>
      <c r="EF253" s="25"/>
      <c r="EG253" s="25"/>
      <c r="EH253" s="25"/>
      <c r="EI253" s="25"/>
      <c r="EJ253" s="25"/>
      <c r="EK253" s="25"/>
      <c r="EL253" s="25"/>
    </row>
    <row r="254" spans="17:142" x14ac:dyDescent="0.2">
      <c r="Q254" s="1"/>
      <c r="R254" s="1"/>
      <c r="S254" s="1"/>
      <c r="T254" s="1"/>
      <c r="U254" s="1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5"/>
      <c r="BW254" s="25"/>
      <c r="BX254" s="25"/>
      <c r="BY254" s="25"/>
      <c r="BZ254" s="25"/>
      <c r="CA254" s="25"/>
      <c r="CB254" s="25"/>
      <c r="CC254" s="25"/>
      <c r="CD254" s="25"/>
      <c r="CE254" s="25"/>
      <c r="CF254" s="25"/>
      <c r="CG254" s="25"/>
      <c r="CH254" s="25"/>
      <c r="CI254" s="25"/>
      <c r="CJ254" s="25"/>
      <c r="CK254" s="25"/>
      <c r="CL254" s="25"/>
      <c r="CM254" s="25"/>
      <c r="CN254" s="25"/>
      <c r="CO254" s="25"/>
      <c r="CP254" s="25"/>
      <c r="CQ254" s="25"/>
      <c r="CR254" s="25"/>
      <c r="CS254" s="25"/>
      <c r="CT254" s="25"/>
      <c r="CU254" s="25"/>
      <c r="CV254" s="25"/>
      <c r="CW254" s="25"/>
      <c r="CX254" s="25"/>
      <c r="CY254" s="25"/>
      <c r="CZ254" s="25"/>
      <c r="DA254" s="25"/>
      <c r="DB254" s="25"/>
      <c r="DC254" s="25"/>
      <c r="DD254" s="25"/>
      <c r="DE254" s="25"/>
      <c r="DF254" s="25"/>
      <c r="DG254" s="25"/>
      <c r="DH254" s="25"/>
      <c r="DI254" s="25"/>
      <c r="DJ254" s="25"/>
      <c r="DK254" s="25"/>
      <c r="DL254" s="25"/>
      <c r="DM254" s="25"/>
      <c r="DN254" s="25"/>
      <c r="DO254" s="25"/>
      <c r="DP254" s="25"/>
      <c r="DQ254" s="25"/>
      <c r="DR254" s="25"/>
      <c r="DS254" s="25"/>
      <c r="DT254" s="25"/>
      <c r="DU254" s="25"/>
      <c r="DV254" s="25"/>
      <c r="DW254" s="25"/>
      <c r="DX254" s="25"/>
      <c r="DY254" s="25"/>
      <c r="DZ254" s="25"/>
      <c r="EA254" s="25"/>
      <c r="EB254" s="25"/>
      <c r="EC254" s="25"/>
      <c r="ED254" s="25"/>
      <c r="EE254" s="25"/>
      <c r="EF254" s="25"/>
      <c r="EG254" s="25"/>
      <c r="EH254" s="25"/>
      <c r="EI254" s="25"/>
      <c r="EJ254" s="25"/>
      <c r="EK254" s="25"/>
      <c r="EL254" s="25"/>
    </row>
    <row r="255" spans="17:142" x14ac:dyDescent="0.2">
      <c r="Q255" s="1"/>
      <c r="R255" s="1"/>
      <c r="S255" s="1"/>
      <c r="T255" s="1"/>
      <c r="U255" s="1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  <c r="BY255" s="25"/>
      <c r="BZ255" s="25"/>
      <c r="CA255" s="25"/>
      <c r="CB255" s="25"/>
      <c r="CC255" s="25"/>
      <c r="CD255" s="25"/>
      <c r="CE255" s="25"/>
      <c r="CF255" s="25"/>
      <c r="CG255" s="25"/>
      <c r="CH255" s="25"/>
      <c r="CI255" s="25"/>
      <c r="CJ255" s="25"/>
      <c r="CK255" s="25"/>
      <c r="CL255" s="25"/>
      <c r="CM255" s="25"/>
      <c r="CN255" s="25"/>
      <c r="CO255" s="25"/>
      <c r="CP255" s="25"/>
      <c r="CQ255" s="25"/>
      <c r="CR255" s="25"/>
      <c r="CS255" s="25"/>
      <c r="CT255" s="25"/>
      <c r="CU255" s="25"/>
      <c r="CV255" s="25"/>
      <c r="CW255" s="25"/>
      <c r="CX255" s="25"/>
      <c r="CY255" s="25"/>
      <c r="CZ255" s="25"/>
      <c r="DA255" s="25"/>
      <c r="DB255" s="25"/>
      <c r="DC255" s="25"/>
      <c r="DD255" s="25"/>
      <c r="DE255" s="25"/>
      <c r="DF255" s="25"/>
      <c r="DG255" s="25"/>
      <c r="DH255" s="25"/>
      <c r="DI255" s="25"/>
      <c r="DJ255" s="25"/>
      <c r="DK255" s="25"/>
      <c r="DL255" s="25"/>
      <c r="DM255" s="25"/>
      <c r="DN255" s="25"/>
      <c r="DO255" s="25"/>
      <c r="DP255" s="25"/>
      <c r="DQ255" s="25"/>
      <c r="DR255" s="25"/>
      <c r="DS255" s="25"/>
      <c r="DT255" s="25"/>
      <c r="DU255" s="25"/>
      <c r="DV255" s="25"/>
      <c r="DW255" s="25"/>
      <c r="DX255" s="25"/>
      <c r="DY255" s="25"/>
      <c r="DZ255" s="25"/>
      <c r="EA255" s="25"/>
      <c r="EB255" s="25"/>
      <c r="EC255" s="25"/>
      <c r="ED255" s="25"/>
      <c r="EE255" s="25"/>
      <c r="EF255" s="25"/>
      <c r="EG255" s="25"/>
      <c r="EH255" s="25"/>
      <c r="EI255" s="25"/>
      <c r="EJ255" s="25"/>
      <c r="EK255" s="25"/>
      <c r="EL255" s="25"/>
    </row>
    <row r="256" spans="17:142" x14ac:dyDescent="0.2">
      <c r="Q256" s="1"/>
      <c r="R256" s="1"/>
      <c r="S256" s="1"/>
      <c r="T256" s="1"/>
      <c r="U256" s="1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5"/>
      <c r="CA256" s="25"/>
      <c r="CB256" s="25"/>
      <c r="CC256" s="25"/>
      <c r="CD256" s="25"/>
      <c r="CE256" s="25"/>
      <c r="CF256" s="25"/>
      <c r="CG256" s="25"/>
      <c r="CH256" s="25"/>
      <c r="CI256" s="25"/>
      <c r="CJ256" s="25"/>
      <c r="CK256" s="25"/>
      <c r="CL256" s="25"/>
      <c r="CM256" s="25"/>
      <c r="CN256" s="25"/>
      <c r="CO256" s="25"/>
      <c r="CP256" s="25"/>
      <c r="CQ256" s="25"/>
      <c r="CR256" s="25"/>
      <c r="CS256" s="25"/>
      <c r="CT256" s="25"/>
      <c r="CU256" s="25"/>
      <c r="CV256" s="25"/>
      <c r="CW256" s="25"/>
      <c r="CX256" s="25"/>
      <c r="CY256" s="25"/>
      <c r="CZ256" s="25"/>
      <c r="DA256" s="25"/>
      <c r="DB256" s="25"/>
      <c r="DC256" s="25"/>
      <c r="DD256" s="25"/>
      <c r="DE256" s="25"/>
      <c r="DF256" s="25"/>
      <c r="DG256" s="25"/>
      <c r="DH256" s="25"/>
      <c r="DI256" s="25"/>
      <c r="DJ256" s="25"/>
      <c r="DK256" s="25"/>
      <c r="DL256" s="25"/>
      <c r="DM256" s="25"/>
      <c r="DN256" s="25"/>
      <c r="DO256" s="25"/>
      <c r="DP256" s="25"/>
      <c r="DQ256" s="25"/>
      <c r="DR256" s="25"/>
      <c r="DS256" s="25"/>
      <c r="DT256" s="25"/>
      <c r="DU256" s="25"/>
      <c r="DV256" s="25"/>
      <c r="DW256" s="25"/>
      <c r="DX256" s="25"/>
      <c r="DY256" s="25"/>
      <c r="DZ256" s="25"/>
      <c r="EA256" s="25"/>
      <c r="EB256" s="25"/>
      <c r="EC256" s="25"/>
      <c r="ED256" s="25"/>
      <c r="EE256" s="25"/>
      <c r="EF256" s="25"/>
      <c r="EG256" s="25"/>
      <c r="EH256" s="25"/>
      <c r="EI256" s="25"/>
      <c r="EJ256" s="25"/>
      <c r="EK256" s="25"/>
      <c r="EL256" s="25"/>
    </row>
    <row r="257" spans="17:142" x14ac:dyDescent="0.2">
      <c r="Q257" s="1"/>
      <c r="R257" s="1"/>
      <c r="S257" s="1"/>
      <c r="T257" s="1"/>
      <c r="U257" s="1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  <c r="BU257" s="25"/>
      <c r="BV257" s="25"/>
      <c r="BW257" s="25"/>
      <c r="BX257" s="25"/>
      <c r="BY257" s="25"/>
      <c r="BZ257" s="25"/>
      <c r="CA257" s="25"/>
      <c r="CB257" s="25"/>
      <c r="CC257" s="25"/>
      <c r="CD257" s="25"/>
      <c r="CE257" s="25"/>
      <c r="CF257" s="25"/>
      <c r="CG257" s="25"/>
      <c r="CH257" s="25"/>
      <c r="CI257" s="25"/>
      <c r="CJ257" s="25"/>
      <c r="CK257" s="25"/>
      <c r="CL257" s="25"/>
      <c r="CM257" s="25"/>
      <c r="CN257" s="25"/>
      <c r="CO257" s="25"/>
      <c r="CP257" s="25"/>
      <c r="CQ257" s="25"/>
      <c r="CR257" s="25"/>
      <c r="CS257" s="25"/>
      <c r="CT257" s="25"/>
      <c r="CU257" s="25"/>
      <c r="CV257" s="25"/>
      <c r="CW257" s="25"/>
      <c r="CX257" s="25"/>
      <c r="CY257" s="25"/>
      <c r="CZ257" s="25"/>
      <c r="DA257" s="25"/>
      <c r="DB257" s="25"/>
      <c r="DC257" s="25"/>
      <c r="DD257" s="25"/>
      <c r="DE257" s="25"/>
      <c r="DF257" s="25"/>
      <c r="DG257" s="25"/>
      <c r="DH257" s="25"/>
      <c r="DI257" s="25"/>
      <c r="DJ257" s="25"/>
      <c r="DK257" s="25"/>
      <c r="DL257" s="25"/>
      <c r="DM257" s="25"/>
      <c r="DN257" s="25"/>
      <c r="DO257" s="25"/>
      <c r="DP257" s="25"/>
      <c r="DQ257" s="25"/>
      <c r="DR257" s="25"/>
      <c r="DS257" s="25"/>
      <c r="DT257" s="25"/>
      <c r="DU257" s="25"/>
      <c r="DV257" s="25"/>
      <c r="DW257" s="25"/>
      <c r="DX257" s="25"/>
      <c r="DY257" s="25"/>
      <c r="DZ257" s="25"/>
      <c r="EA257" s="25"/>
      <c r="EB257" s="25"/>
      <c r="EC257" s="25"/>
      <c r="ED257" s="25"/>
      <c r="EE257" s="25"/>
      <c r="EF257" s="25"/>
      <c r="EG257" s="25"/>
      <c r="EH257" s="25"/>
      <c r="EI257" s="25"/>
      <c r="EJ257" s="25"/>
      <c r="EK257" s="25"/>
      <c r="EL257" s="25"/>
    </row>
    <row r="258" spans="17:142" x14ac:dyDescent="0.2">
      <c r="Q258" s="1"/>
      <c r="R258" s="1"/>
      <c r="S258" s="1"/>
      <c r="T258" s="1"/>
      <c r="U258" s="1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  <c r="BY258" s="25"/>
      <c r="BZ258" s="25"/>
      <c r="CA258" s="25"/>
      <c r="CB258" s="25"/>
      <c r="CC258" s="25"/>
      <c r="CD258" s="25"/>
      <c r="CE258" s="25"/>
      <c r="CF258" s="25"/>
      <c r="CG258" s="25"/>
      <c r="CH258" s="25"/>
      <c r="CI258" s="25"/>
      <c r="CJ258" s="25"/>
      <c r="CK258" s="25"/>
      <c r="CL258" s="25"/>
      <c r="CM258" s="25"/>
      <c r="CN258" s="25"/>
      <c r="CO258" s="25"/>
      <c r="CP258" s="25"/>
      <c r="CQ258" s="25"/>
      <c r="CR258" s="25"/>
      <c r="CS258" s="25"/>
      <c r="CT258" s="25"/>
      <c r="CU258" s="25"/>
      <c r="CV258" s="25"/>
      <c r="CW258" s="25"/>
      <c r="CX258" s="25"/>
      <c r="CY258" s="25"/>
      <c r="CZ258" s="25"/>
      <c r="DA258" s="25"/>
      <c r="DB258" s="25"/>
      <c r="DC258" s="25"/>
      <c r="DD258" s="25"/>
      <c r="DE258" s="25"/>
      <c r="DF258" s="25"/>
      <c r="DG258" s="25"/>
      <c r="DH258" s="25"/>
      <c r="DI258" s="25"/>
      <c r="DJ258" s="25"/>
      <c r="DK258" s="25"/>
      <c r="DL258" s="25"/>
      <c r="DM258" s="25"/>
      <c r="DN258" s="25"/>
      <c r="DO258" s="25"/>
      <c r="DP258" s="25"/>
      <c r="DQ258" s="25"/>
      <c r="DR258" s="25"/>
      <c r="DS258" s="25"/>
      <c r="DT258" s="25"/>
      <c r="DU258" s="25"/>
      <c r="DV258" s="25"/>
      <c r="DW258" s="25"/>
      <c r="DX258" s="25"/>
      <c r="DY258" s="25"/>
      <c r="DZ258" s="25"/>
      <c r="EA258" s="25"/>
      <c r="EB258" s="25"/>
      <c r="EC258" s="25"/>
      <c r="ED258" s="25"/>
      <c r="EE258" s="25"/>
      <c r="EF258" s="25"/>
      <c r="EG258" s="25"/>
      <c r="EH258" s="25"/>
      <c r="EI258" s="25"/>
      <c r="EJ258" s="25"/>
      <c r="EK258" s="25"/>
      <c r="EL258" s="25"/>
    </row>
    <row r="259" spans="17:142" x14ac:dyDescent="0.2">
      <c r="Q259" s="1"/>
      <c r="R259" s="1"/>
      <c r="S259" s="1"/>
      <c r="T259" s="1"/>
      <c r="U259" s="1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  <c r="BY259" s="25"/>
      <c r="BZ259" s="25"/>
      <c r="CA259" s="25"/>
      <c r="CB259" s="25"/>
      <c r="CC259" s="25"/>
      <c r="CD259" s="25"/>
      <c r="CE259" s="25"/>
      <c r="CF259" s="25"/>
      <c r="CG259" s="25"/>
      <c r="CH259" s="25"/>
      <c r="CI259" s="25"/>
      <c r="CJ259" s="25"/>
      <c r="CK259" s="25"/>
      <c r="CL259" s="25"/>
      <c r="CM259" s="25"/>
      <c r="CN259" s="25"/>
      <c r="CO259" s="25"/>
      <c r="CP259" s="25"/>
      <c r="CQ259" s="25"/>
      <c r="CR259" s="25"/>
      <c r="CS259" s="25"/>
      <c r="CT259" s="25"/>
      <c r="CU259" s="25"/>
      <c r="CV259" s="25"/>
      <c r="CW259" s="25"/>
      <c r="CX259" s="25"/>
      <c r="CY259" s="25"/>
      <c r="CZ259" s="25"/>
      <c r="DA259" s="25"/>
      <c r="DB259" s="25"/>
      <c r="DC259" s="25"/>
      <c r="DD259" s="25"/>
      <c r="DE259" s="25"/>
      <c r="DF259" s="25"/>
      <c r="DG259" s="25"/>
      <c r="DH259" s="25"/>
      <c r="DI259" s="25"/>
      <c r="DJ259" s="25"/>
      <c r="DK259" s="25"/>
      <c r="DL259" s="25"/>
      <c r="DM259" s="25"/>
      <c r="DN259" s="25"/>
      <c r="DO259" s="25"/>
      <c r="DP259" s="25"/>
      <c r="DQ259" s="25"/>
      <c r="DR259" s="25"/>
      <c r="DS259" s="25"/>
      <c r="DT259" s="25"/>
      <c r="DU259" s="25"/>
      <c r="DV259" s="25"/>
      <c r="DW259" s="25"/>
      <c r="DX259" s="25"/>
      <c r="DY259" s="25"/>
      <c r="DZ259" s="25"/>
      <c r="EA259" s="25"/>
      <c r="EB259" s="25"/>
      <c r="EC259" s="25"/>
      <c r="ED259" s="25"/>
      <c r="EE259" s="25"/>
      <c r="EF259" s="25"/>
      <c r="EG259" s="25"/>
      <c r="EH259" s="25"/>
      <c r="EI259" s="25"/>
      <c r="EJ259" s="25"/>
      <c r="EK259" s="25"/>
      <c r="EL259" s="25"/>
    </row>
    <row r="260" spans="17:142" x14ac:dyDescent="0.2">
      <c r="Q260" s="1"/>
      <c r="R260" s="1"/>
      <c r="S260" s="1"/>
      <c r="T260" s="1"/>
      <c r="U260" s="1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  <c r="BY260" s="25"/>
      <c r="BZ260" s="25"/>
      <c r="CA260" s="25"/>
      <c r="CB260" s="25"/>
      <c r="CC260" s="25"/>
      <c r="CD260" s="25"/>
      <c r="CE260" s="25"/>
      <c r="CF260" s="25"/>
      <c r="CG260" s="25"/>
      <c r="CH260" s="25"/>
      <c r="CI260" s="25"/>
      <c r="CJ260" s="25"/>
      <c r="CK260" s="25"/>
      <c r="CL260" s="25"/>
      <c r="CM260" s="25"/>
      <c r="CN260" s="25"/>
      <c r="CO260" s="25"/>
      <c r="CP260" s="25"/>
      <c r="CQ260" s="25"/>
      <c r="CR260" s="25"/>
      <c r="CS260" s="25"/>
      <c r="CT260" s="25"/>
      <c r="CU260" s="25"/>
      <c r="CV260" s="25"/>
      <c r="CW260" s="25"/>
      <c r="CX260" s="25"/>
      <c r="CY260" s="25"/>
      <c r="CZ260" s="25"/>
      <c r="DA260" s="25"/>
      <c r="DB260" s="25"/>
      <c r="DC260" s="25"/>
      <c r="DD260" s="25"/>
      <c r="DE260" s="25"/>
      <c r="DF260" s="25"/>
      <c r="DG260" s="25"/>
      <c r="DH260" s="25"/>
      <c r="DI260" s="25"/>
      <c r="DJ260" s="25"/>
      <c r="DK260" s="25"/>
      <c r="DL260" s="25"/>
      <c r="DM260" s="25"/>
      <c r="DN260" s="25"/>
      <c r="DO260" s="25"/>
      <c r="DP260" s="25"/>
      <c r="DQ260" s="25"/>
      <c r="DR260" s="25"/>
      <c r="DS260" s="25"/>
      <c r="DT260" s="25"/>
      <c r="DU260" s="25"/>
      <c r="DV260" s="25"/>
      <c r="DW260" s="25"/>
      <c r="DX260" s="25"/>
      <c r="DY260" s="25"/>
      <c r="DZ260" s="25"/>
      <c r="EA260" s="25"/>
      <c r="EB260" s="25"/>
      <c r="EC260" s="25"/>
      <c r="ED260" s="25"/>
      <c r="EE260" s="25"/>
      <c r="EF260" s="25"/>
      <c r="EG260" s="25"/>
      <c r="EH260" s="25"/>
      <c r="EI260" s="25"/>
      <c r="EJ260" s="25"/>
      <c r="EK260" s="25"/>
      <c r="EL260" s="25"/>
    </row>
    <row r="261" spans="17:142" x14ac:dyDescent="0.2">
      <c r="Q261" s="1"/>
      <c r="R261" s="1"/>
      <c r="S261" s="1"/>
      <c r="T261" s="1"/>
      <c r="U261" s="1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  <c r="BY261" s="25"/>
      <c r="BZ261" s="25"/>
      <c r="CA261" s="25"/>
      <c r="CB261" s="25"/>
      <c r="CC261" s="25"/>
      <c r="CD261" s="25"/>
      <c r="CE261" s="25"/>
      <c r="CF261" s="25"/>
      <c r="CG261" s="25"/>
      <c r="CH261" s="25"/>
      <c r="CI261" s="25"/>
      <c r="CJ261" s="25"/>
      <c r="CK261" s="25"/>
      <c r="CL261" s="25"/>
      <c r="CM261" s="25"/>
      <c r="CN261" s="25"/>
      <c r="CO261" s="25"/>
      <c r="CP261" s="25"/>
      <c r="CQ261" s="25"/>
      <c r="CR261" s="25"/>
      <c r="CS261" s="25"/>
      <c r="CT261" s="25"/>
      <c r="CU261" s="25"/>
      <c r="CV261" s="25"/>
      <c r="CW261" s="25"/>
      <c r="CX261" s="25"/>
      <c r="CY261" s="25"/>
      <c r="CZ261" s="25"/>
      <c r="DA261" s="25"/>
      <c r="DB261" s="25"/>
      <c r="DC261" s="25"/>
      <c r="DD261" s="25"/>
      <c r="DE261" s="25"/>
      <c r="DF261" s="25"/>
      <c r="DG261" s="25"/>
      <c r="DH261" s="25"/>
      <c r="DI261" s="25"/>
      <c r="DJ261" s="25"/>
      <c r="DK261" s="25"/>
      <c r="DL261" s="25"/>
      <c r="DM261" s="25"/>
      <c r="DN261" s="25"/>
      <c r="DO261" s="25"/>
      <c r="DP261" s="25"/>
      <c r="DQ261" s="25"/>
      <c r="DR261" s="25"/>
      <c r="DS261" s="25"/>
      <c r="DT261" s="25"/>
      <c r="DU261" s="25"/>
      <c r="DV261" s="25"/>
      <c r="DW261" s="25"/>
      <c r="DX261" s="25"/>
      <c r="DY261" s="25"/>
      <c r="DZ261" s="25"/>
      <c r="EA261" s="25"/>
      <c r="EB261" s="25"/>
      <c r="EC261" s="25"/>
      <c r="ED261" s="25"/>
      <c r="EE261" s="25"/>
      <c r="EF261" s="25"/>
      <c r="EG261" s="25"/>
      <c r="EH261" s="25"/>
      <c r="EI261" s="25"/>
      <c r="EJ261" s="25"/>
      <c r="EK261" s="25"/>
      <c r="EL261" s="25"/>
    </row>
    <row r="262" spans="17:142" x14ac:dyDescent="0.2">
      <c r="Q262" s="1"/>
      <c r="R262" s="1"/>
      <c r="S262" s="1"/>
      <c r="T262" s="1"/>
      <c r="U262" s="1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  <c r="BT262" s="25"/>
      <c r="BU262" s="25"/>
      <c r="BV262" s="25"/>
      <c r="BW262" s="25"/>
      <c r="BX262" s="25"/>
      <c r="BY262" s="25"/>
      <c r="BZ262" s="25"/>
      <c r="CA262" s="25"/>
      <c r="CB262" s="25"/>
      <c r="CC262" s="25"/>
      <c r="CD262" s="25"/>
      <c r="CE262" s="25"/>
      <c r="CF262" s="25"/>
      <c r="CG262" s="25"/>
      <c r="CH262" s="25"/>
      <c r="CI262" s="25"/>
      <c r="CJ262" s="25"/>
      <c r="CK262" s="25"/>
      <c r="CL262" s="25"/>
      <c r="CM262" s="25"/>
      <c r="CN262" s="25"/>
      <c r="CO262" s="25"/>
      <c r="CP262" s="25"/>
      <c r="CQ262" s="25"/>
      <c r="CR262" s="25"/>
      <c r="CS262" s="25"/>
      <c r="CT262" s="25"/>
      <c r="CU262" s="25"/>
      <c r="CV262" s="25"/>
      <c r="CW262" s="25"/>
      <c r="CX262" s="25"/>
      <c r="CY262" s="25"/>
      <c r="CZ262" s="25"/>
      <c r="DA262" s="25"/>
      <c r="DB262" s="25"/>
      <c r="DC262" s="25"/>
      <c r="DD262" s="25"/>
      <c r="DE262" s="25"/>
      <c r="DF262" s="25"/>
      <c r="DG262" s="25"/>
      <c r="DH262" s="25"/>
      <c r="DI262" s="25"/>
      <c r="DJ262" s="25"/>
      <c r="DK262" s="25"/>
      <c r="DL262" s="25"/>
      <c r="DM262" s="25"/>
      <c r="DN262" s="25"/>
      <c r="DO262" s="25"/>
      <c r="DP262" s="25"/>
      <c r="DQ262" s="25"/>
      <c r="DR262" s="25"/>
      <c r="DS262" s="25"/>
      <c r="DT262" s="25"/>
      <c r="DU262" s="25"/>
      <c r="DV262" s="25"/>
      <c r="DW262" s="25"/>
      <c r="DX262" s="25"/>
      <c r="DY262" s="25"/>
      <c r="DZ262" s="25"/>
      <c r="EA262" s="25"/>
      <c r="EB262" s="25"/>
      <c r="EC262" s="25"/>
      <c r="ED262" s="25"/>
      <c r="EE262" s="25"/>
      <c r="EF262" s="25"/>
      <c r="EG262" s="25"/>
      <c r="EH262" s="25"/>
      <c r="EI262" s="25"/>
      <c r="EJ262" s="25"/>
      <c r="EK262" s="25"/>
      <c r="EL262" s="25"/>
    </row>
    <row r="263" spans="17:142" x14ac:dyDescent="0.2">
      <c r="Q263" s="1"/>
      <c r="R263" s="1"/>
      <c r="S263" s="1"/>
      <c r="T263" s="1"/>
      <c r="U263" s="1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  <c r="BY263" s="25"/>
      <c r="BZ263" s="25"/>
      <c r="CA263" s="25"/>
      <c r="CB263" s="25"/>
      <c r="CC263" s="25"/>
      <c r="CD263" s="25"/>
      <c r="CE263" s="25"/>
      <c r="CF263" s="25"/>
      <c r="CG263" s="25"/>
      <c r="CH263" s="25"/>
      <c r="CI263" s="25"/>
      <c r="CJ263" s="25"/>
      <c r="CK263" s="25"/>
      <c r="CL263" s="25"/>
      <c r="CM263" s="25"/>
      <c r="CN263" s="25"/>
      <c r="CO263" s="25"/>
      <c r="CP263" s="25"/>
      <c r="CQ263" s="25"/>
      <c r="CR263" s="25"/>
      <c r="CS263" s="25"/>
      <c r="CT263" s="25"/>
      <c r="CU263" s="25"/>
      <c r="CV263" s="25"/>
      <c r="CW263" s="25"/>
      <c r="CX263" s="25"/>
      <c r="CY263" s="25"/>
      <c r="CZ263" s="25"/>
      <c r="DA263" s="25"/>
      <c r="DB263" s="25"/>
      <c r="DC263" s="25"/>
      <c r="DD263" s="25"/>
      <c r="DE263" s="25"/>
      <c r="DF263" s="25"/>
      <c r="DG263" s="25"/>
      <c r="DH263" s="25"/>
      <c r="DI263" s="25"/>
      <c r="DJ263" s="25"/>
      <c r="DK263" s="25"/>
      <c r="DL263" s="25"/>
      <c r="DM263" s="25"/>
      <c r="DN263" s="25"/>
      <c r="DO263" s="25"/>
      <c r="DP263" s="25"/>
      <c r="DQ263" s="25"/>
      <c r="DR263" s="25"/>
      <c r="DS263" s="25"/>
      <c r="DT263" s="25"/>
      <c r="DU263" s="25"/>
      <c r="DV263" s="25"/>
      <c r="DW263" s="25"/>
      <c r="DX263" s="25"/>
      <c r="DY263" s="25"/>
      <c r="DZ263" s="25"/>
      <c r="EA263" s="25"/>
      <c r="EB263" s="25"/>
      <c r="EC263" s="25"/>
      <c r="ED263" s="25"/>
      <c r="EE263" s="25"/>
      <c r="EF263" s="25"/>
      <c r="EG263" s="25"/>
      <c r="EH263" s="25"/>
      <c r="EI263" s="25"/>
      <c r="EJ263" s="25"/>
      <c r="EK263" s="25"/>
      <c r="EL263" s="25"/>
    </row>
    <row r="264" spans="17:142" x14ac:dyDescent="0.2">
      <c r="Q264" s="1"/>
      <c r="R264" s="1"/>
      <c r="S264" s="1"/>
      <c r="T264" s="1"/>
      <c r="U264" s="1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  <c r="BY264" s="25"/>
      <c r="BZ264" s="25"/>
      <c r="CA264" s="25"/>
      <c r="CB264" s="25"/>
      <c r="CC264" s="25"/>
      <c r="CD264" s="25"/>
      <c r="CE264" s="25"/>
      <c r="CF264" s="25"/>
      <c r="CG264" s="25"/>
      <c r="CH264" s="25"/>
      <c r="CI264" s="25"/>
      <c r="CJ264" s="25"/>
      <c r="CK264" s="25"/>
      <c r="CL264" s="25"/>
      <c r="CM264" s="25"/>
      <c r="CN264" s="25"/>
      <c r="CO264" s="25"/>
      <c r="CP264" s="25"/>
      <c r="CQ264" s="25"/>
      <c r="CR264" s="25"/>
      <c r="CS264" s="25"/>
      <c r="CT264" s="25"/>
      <c r="CU264" s="25"/>
      <c r="CV264" s="25"/>
      <c r="CW264" s="25"/>
      <c r="CX264" s="25"/>
      <c r="CY264" s="25"/>
      <c r="CZ264" s="25"/>
      <c r="DA264" s="25"/>
      <c r="DB264" s="25"/>
      <c r="DC264" s="25"/>
      <c r="DD264" s="25"/>
      <c r="DE264" s="25"/>
      <c r="DF264" s="25"/>
      <c r="DG264" s="25"/>
      <c r="DH264" s="25"/>
      <c r="DI264" s="25"/>
      <c r="DJ264" s="25"/>
      <c r="DK264" s="25"/>
      <c r="DL264" s="25"/>
      <c r="DM264" s="25"/>
      <c r="DN264" s="25"/>
      <c r="DO264" s="25"/>
      <c r="DP264" s="25"/>
      <c r="DQ264" s="25"/>
      <c r="DR264" s="25"/>
      <c r="DS264" s="25"/>
      <c r="DT264" s="25"/>
      <c r="DU264" s="25"/>
      <c r="DV264" s="25"/>
      <c r="DW264" s="25"/>
      <c r="DX264" s="25"/>
      <c r="DY264" s="25"/>
      <c r="DZ264" s="25"/>
      <c r="EA264" s="25"/>
      <c r="EB264" s="25"/>
      <c r="EC264" s="25"/>
      <c r="ED264" s="25"/>
      <c r="EE264" s="25"/>
      <c r="EF264" s="25"/>
      <c r="EG264" s="25"/>
      <c r="EH264" s="25"/>
      <c r="EI264" s="25"/>
      <c r="EJ264" s="25"/>
      <c r="EK264" s="25"/>
      <c r="EL264" s="25"/>
    </row>
    <row r="265" spans="17:142" x14ac:dyDescent="0.2">
      <c r="Q265" s="1"/>
      <c r="R265" s="1"/>
      <c r="S265" s="1"/>
      <c r="T265" s="1"/>
      <c r="U265" s="1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  <c r="BY265" s="25"/>
      <c r="BZ265" s="25"/>
      <c r="CA265" s="25"/>
      <c r="CB265" s="25"/>
      <c r="CC265" s="25"/>
      <c r="CD265" s="25"/>
      <c r="CE265" s="25"/>
      <c r="CF265" s="25"/>
      <c r="CG265" s="25"/>
      <c r="CH265" s="25"/>
      <c r="CI265" s="25"/>
      <c r="CJ265" s="25"/>
      <c r="CK265" s="25"/>
      <c r="CL265" s="25"/>
      <c r="CM265" s="25"/>
      <c r="CN265" s="25"/>
      <c r="CO265" s="25"/>
      <c r="CP265" s="25"/>
      <c r="CQ265" s="25"/>
      <c r="CR265" s="25"/>
      <c r="CS265" s="25"/>
      <c r="CT265" s="25"/>
      <c r="CU265" s="25"/>
      <c r="CV265" s="25"/>
      <c r="CW265" s="25"/>
      <c r="CX265" s="25"/>
      <c r="CY265" s="25"/>
      <c r="CZ265" s="25"/>
      <c r="DA265" s="25"/>
      <c r="DB265" s="25"/>
      <c r="DC265" s="25"/>
      <c r="DD265" s="25"/>
      <c r="DE265" s="25"/>
      <c r="DF265" s="25"/>
      <c r="DG265" s="25"/>
      <c r="DH265" s="25"/>
      <c r="DI265" s="25"/>
      <c r="DJ265" s="25"/>
      <c r="DK265" s="25"/>
      <c r="DL265" s="25"/>
      <c r="DM265" s="25"/>
      <c r="DN265" s="25"/>
      <c r="DO265" s="25"/>
      <c r="DP265" s="25"/>
      <c r="DQ265" s="25"/>
      <c r="DR265" s="25"/>
      <c r="DS265" s="25"/>
      <c r="DT265" s="25"/>
      <c r="DU265" s="25"/>
      <c r="DV265" s="25"/>
      <c r="DW265" s="25"/>
      <c r="DX265" s="25"/>
      <c r="DY265" s="25"/>
      <c r="DZ265" s="25"/>
      <c r="EA265" s="25"/>
      <c r="EB265" s="25"/>
      <c r="EC265" s="25"/>
      <c r="ED265" s="25"/>
      <c r="EE265" s="25"/>
      <c r="EF265" s="25"/>
      <c r="EG265" s="25"/>
      <c r="EH265" s="25"/>
      <c r="EI265" s="25"/>
      <c r="EJ265" s="25"/>
      <c r="EK265" s="25"/>
      <c r="EL265" s="25"/>
    </row>
    <row r="266" spans="17:142" x14ac:dyDescent="0.2">
      <c r="Q266" s="1"/>
      <c r="R266" s="1"/>
      <c r="S266" s="1"/>
      <c r="T266" s="1"/>
      <c r="U266" s="1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  <c r="BU266" s="25"/>
      <c r="BV266" s="25"/>
      <c r="BW266" s="25"/>
      <c r="BX266" s="25"/>
      <c r="BY266" s="25"/>
      <c r="BZ266" s="25"/>
      <c r="CA266" s="25"/>
      <c r="CB266" s="25"/>
      <c r="CC266" s="25"/>
      <c r="CD266" s="25"/>
      <c r="CE266" s="25"/>
      <c r="CF266" s="25"/>
      <c r="CG266" s="25"/>
      <c r="CH266" s="25"/>
      <c r="CI266" s="25"/>
      <c r="CJ266" s="25"/>
      <c r="CK266" s="25"/>
      <c r="CL266" s="25"/>
      <c r="CM266" s="25"/>
      <c r="CN266" s="25"/>
      <c r="CO266" s="25"/>
      <c r="CP266" s="25"/>
      <c r="CQ266" s="25"/>
      <c r="CR266" s="25"/>
      <c r="CS266" s="25"/>
      <c r="CT266" s="25"/>
      <c r="CU266" s="25"/>
      <c r="CV266" s="25"/>
      <c r="CW266" s="25"/>
      <c r="CX266" s="25"/>
      <c r="CY266" s="25"/>
      <c r="CZ266" s="25"/>
      <c r="DA266" s="25"/>
      <c r="DB266" s="25"/>
      <c r="DC266" s="25"/>
      <c r="DD266" s="25"/>
      <c r="DE266" s="25"/>
      <c r="DF266" s="25"/>
      <c r="DG266" s="25"/>
      <c r="DH266" s="25"/>
      <c r="DI266" s="25"/>
      <c r="DJ266" s="25"/>
      <c r="DK266" s="25"/>
      <c r="DL266" s="25"/>
      <c r="DM266" s="25"/>
      <c r="DN266" s="25"/>
      <c r="DO266" s="25"/>
      <c r="DP266" s="25"/>
      <c r="DQ266" s="25"/>
      <c r="DR266" s="25"/>
      <c r="DS266" s="25"/>
      <c r="DT266" s="25"/>
      <c r="DU266" s="25"/>
      <c r="DV266" s="25"/>
      <c r="DW266" s="25"/>
      <c r="DX266" s="25"/>
      <c r="DY266" s="25"/>
      <c r="DZ266" s="25"/>
      <c r="EA266" s="25"/>
      <c r="EB266" s="25"/>
      <c r="EC266" s="25"/>
      <c r="ED266" s="25"/>
      <c r="EE266" s="25"/>
      <c r="EF266" s="25"/>
      <c r="EG266" s="25"/>
      <c r="EH266" s="25"/>
      <c r="EI266" s="25"/>
      <c r="EJ266" s="25"/>
      <c r="EK266" s="25"/>
      <c r="EL266" s="25"/>
    </row>
    <row r="267" spans="17:142" x14ac:dyDescent="0.2">
      <c r="Q267" s="1"/>
      <c r="R267" s="1"/>
      <c r="S267" s="1"/>
      <c r="T267" s="1"/>
      <c r="U267" s="1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  <c r="BU267" s="25"/>
      <c r="BV267" s="25"/>
      <c r="BW267" s="25"/>
      <c r="BX267" s="25"/>
      <c r="BY267" s="25"/>
      <c r="BZ267" s="25"/>
      <c r="CA267" s="25"/>
      <c r="CB267" s="25"/>
      <c r="CC267" s="25"/>
      <c r="CD267" s="25"/>
      <c r="CE267" s="25"/>
      <c r="CF267" s="25"/>
      <c r="CG267" s="25"/>
      <c r="CH267" s="25"/>
      <c r="CI267" s="25"/>
      <c r="CJ267" s="25"/>
      <c r="CK267" s="25"/>
      <c r="CL267" s="25"/>
      <c r="CM267" s="25"/>
      <c r="CN267" s="25"/>
      <c r="CO267" s="25"/>
      <c r="CP267" s="25"/>
      <c r="CQ267" s="25"/>
      <c r="CR267" s="25"/>
      <c r="CS267" s="25"/>
      <c r="CT267" s="25"/>
      <c r="CU267" s="25"/>
      <c r="CV267" s="25"/>
      <c r="CW267" s="25"/>
      <c r="CX267" s="25"/>
      <c r="CY267" s="25"/>
      <c r="CZ267" s="25"/>
      <c r="DA267" s="25"/>
      <c r="DB267" s="25"/>
      <c r="DC267" s="25"/>
      <c r="DD267" s="25"/>
      <c r="DE267" s="25"/>
      <c r="DF267" s="25"/>
      <c r="DG267" s="25"/>
      <c r="DH267" s="25"/>
      <c r="DI267" s="25"/>
      <c r="DJ267" s="25"/>
      <c r="DK267" s="25"/>
      <c r="DL267" s="25"/>
      <c r="DM267" s="25"/>
      <c r="DN267" s="25"/>
      <c r="DO267" s="25"/>
      <c r="DP267" s="25"/>
      <c r="DQ267" s="25"/>
      <c r="DR267" s="25"/>
      <c r="DS267" s="25"/>
      <c r="DT267" s="25"/>
      <c r="DU267" s="25"/>
      <c r="DV267" s="25"/>
      <c r="DW267" s="25"/>
      <c r="DX267" s="25"/>
      <c r="DY267" s="25"/>
      <c r="DZ267" s="25"/>
      <c r="EA267" s="25"/>
      <c r="EB267" s="25"/>
      <c r="EC267" s="25"/>
      <c r="ED267" s="25"/>
      <c r="EE267" s="25"/>
      <c r="EF267" s="25"/>
      <c r="EG267" s="25"/>
      <c r="EH267" s="25"/>
      <c r="EI267" s="25"/>
      <c r="EJ267" s="25"/>
      <c r="EK267" s="25"/>
      <c r="EL267" s="25"/>
    </row>
    <row r="268" spans="17:142" x14ac:dyDescent="0.2">
      <c r="Q268" s="1"/>
      <c r="R268" s="1"/>
      <c r="S268" s="1"/>
      <c r="T268" s="1"/>
      <c r="U268" s="1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  <c r="BU268" s="25"/>
      <c r="BV268" s="25"/>
      <c r="BW268" s="25"/>
      <c r="BX268" s="25"/>
      <c r="BY268" s="25"/>
      <c r="BZ268" s="25"/>
      <c r="CA268" s="25"/>
      <c r="CB268" s="25"/>
      <c r="CC268" s="25"/>
      <c r="CD268" s="25"/>
      <c r="CE268" s="25"/>
      <c r="CF268" s="25"/>
      <c r="CG268" s="25"/>
      <c r="CH268" s="25"/>
      <c r="CI268" s="25"/>
      <c r="CJ268" s="25"/>
      <c r="CK268" s="25"/>
      <c r="CL268" s="25"/>
      <c r="CM268" s="25"/>
      <c r="CN268" s="25"/>
      <c r="CO268" s="25"/>
      <c r="CP268" s="25"/>
      <c r="CQ268" s="25"/>
      <c r="CR268" s="25"/>
      <c r="CS268" s="25"/>
      <c r="CT268" s="25"/>
      <c r="CU268" s="25"/>
      <c r="CV268" s="25"/>
      <c r="CW268" s="25"/>
      <c r="CX268" s="25"/>
      <c r="CY268" s="25"/>
      <c r="CZ268" s="25"/>
      <c r="DA268" s="25"/>
      <c r="DB268" s="25"/>
      <c r="DC268" s="25"/>
      <c r="DD268" s="25"/>
      <c r="DE268" s="25"/>
      <c r="DF268" s="25"/>
      <c r="DG268" s="25"/>
      <c r="DH268" s="25"/>
      <c r="DI268" s="25"/>
      <c r="DJ268" s="25"/>
      <c r="DK268" s="25"/>
      <c r="DL268" s="25"/>
      <c r="DM268" s="25"/>
      <c r="DN268" s="25"/>
      <c r="DO268" s="25"/>
      <c r="DP268" s="25"/>
      <c r="DQ268" s="25"/>
      <c r="DR268" s="25"/>
      <c r="DS268" s="25"/>
      <c r="DT268" s="25"/>
      <c r="DU268" s="25"/>
      <c r="DV268" s="25"/>
      <c r="DW268" s="25"/>
      <c r="DX268" s="25"/>
      <c r="DY268" s="25"/>
      <c r="DZ268" s="25"/>
      <c r="EA268" s="25"/>
      <c r="EB268" s="25"/>
      <c r="EC268" s="25"/>
      <c r="ED268" s="25"/>
      <c r="EE268" s="25"/>
      <c r="EF268" s="25"/>
      <c r="EG268" s="25"/>
      <c r="EH268" s="25"/>
      <c r="EI268" s="25"/>
      <c r="EJ268" s="25"/>
      <c r="EK268" s="25"/>
      <c r="EL268" s="25"/>
    </row>
    <row r="269" spans="17:142" x14ac:dyDescent="0.2">
      <c r="Q269" s="1"/>
      <c r="R269" s="1"/>
      <c r="S269" s="1"/>
      <c r="T269" s="1"/>
      <c r="U269" s="1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5"/>
      <c r="BW269" s="25"/>
      <c r="BX269" s="25"/>
      <c r="BY269" s="25"/>
      <c r="BZ269" s="25"/>
      <c r="CA269" s="25"/>
      <c r="CB269" s="25"/>
      <c r="CC269" s="25"/>
      <c r="CD269" s="25"/>
      <c r="CE269" s="25"/>
      <c r="CF269" s="25"/>
      <c r="CG269" s="25"/>
      <c r="CH269" s="25"/>
      <c r="CI269" s="25"/>
      <c r="CJ269" s="25"/>
      <c r="CK269" s="25"/>
      <c r="CL269" s="25"/>
      <c r="CM269" s="25"/>
      <c r="CN269" s="25"/>
      <c r="CO269" s="25"/>
      <c r="CP269" s="25"/>
      <c r="CQ269" s="25"/>
      <c r="CR269" s="25"/>
      <c r="CS269" s="25"/>
      <c r="CT269" s="25"/>
      <c r="CU269" s="25"/>
      <c r="CV269" s="25"/>
      <c r="CW269" s="25"/>
      <c r="CX269" s="25"/>
      <c r="CY269" s="25"/>
      <c r="CZ269" s="25"/>
      <c r="DA269" s="25"/>
      <c r="DB269" s="25"/>
      <c r="DC269" s="25"/>
      <c r="DD269" s="25"/>
      <c r="DE269" s="25"/>
      <c r="DF269" s="25"/>
      <c r="DG269" s="25"/>
      <c r="DH269" s="25"/>
      <c r="DI269" s="25"/>
      <c r="DJ269" s="25"/>
      <c r="DK269" s="25"/>
      <c r="DL269" s="25"/>
      <c r="DM269" s="25"/>
      <c r="DN269" s="25"/>
      <c r="DO269" s="25"/>
      <c r="DP269" s="25"/>
      <c r="DQ269" s="25"/>
      <c r="DR269" s="25"/>
      <c r="DS269" s="25"/>
      <c r="DT269" s="25"/>
      <c r="DU269" s="25"/>
      <c r="DV269" s="25"/>
      <c r="DW269" s="25"/>
      <c r="DX269" s="25"/>
      <c r="DY269" s="25"/>
      <c r="DZ269" s="25"/>
      <c r="EA269" s="25"/>
      <c r="EB269" s="25"/>
      <c r="EC269" s="25"/>
      <c r="ED269" s="25"/>
      <c r="EE269" s="25"/>
      <c r="EF269" s="25"/>
      <c r="EG269" s="25"/>
      <c r="EH269" s="25"/>
      <c r="EI269" s="25"/>
      <c r="EJ269" s="25"/>
      <c r="EK269" s="25"/>
      <c r="EL269" s="25"/>
    </row>
    <row r="270" spans="17:142" x14ac:dyDescent="0.2">
      <c r="Q270" s="1"/>
      <c r="R270" s="1"/>
      <c r="S270" s="1"/>
      <c r="T270" s="1"/>
      <c r="U270" s="1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  <c r="BP270" s="25"/>
      <c r="BQ270" s="25"/>
      <c r="BR270" s="25"/>
      <c r="BS270" s="25"/>
      <c r="BT270" s="25"/>
      <c r="BU270" s="25"/>
      <c r="BV270" s="25"/>
      <c r="BW270" s="25"/>
      <c r="BX270" s="25"/>
      <c r="BY270" s="25"/>
      <c r="BZ270" s="25"/>
      <c r="CA270" s="25"/>
      <c r="CB270" s="25"/>
      <c r="CC270" s="25"/>
      <c r="CD270" s="25"/>
      <c r="CE270" s="25"/>
      <c r="CF270" s="25"/>
      <c r="CG270" s="25"/>
      <c r="CH270" s="25"/>
      <c r="CI270" s="25"/>
      <c r="CJ270" s="25"/>
      <c r="CK270" s="25"/>
      <c r="CL270" s="25"/>
      <c r="CM270" s="25"/>
      <c r="CN270" s="25"/>
      <c r="CO270" s="25"/>
      <c r="CP270" s="25"/>
      <c r="CQ270" s="25"/>
      <c r="CR270" s="25"/>
      <c r="CS270" s="25"/>
      <c r="CT270" s="25"/>
      <c r="CU270" s="25"/>
      <c r="CV270" s="25"/>
      <c r="CW270" s="25"/>
      <c r="CX270" s="25"/>
      <c r="CY270" s="25"/>
      <c r="CZ270" s="25"/>
      <c r="DA270" s="25"/>
      <c r="DB270" s="25"/>
      <c r="DC270" s="25"/>
      <c r="DD270" s="25"/>
      <c r="DE270" s="25"/>
      <c r="DF270" s="25"/>
      <c r="DG270" s="25"/>
      <c r="DH270" s="25"/>
      <c r="DI270" s="25"/>
      <c r="DJ270" s="25"/>
      <c r="DK270" s="25"/>
      <c r="DL270" s="25"/>
      <c r="DM270" s="25"/>
      <c r="DN270" s="25"/>
      <c r="DO270" s="25"/>
      <c r="DP270" s="25"/>
      <c r="DQ270" s="25"/>
      <c r="DR270" s="25"/>
      <c r="DS270" s="25"/>
      <c r="DT270" s="25"/>
      <c r="DU270" s="25"/>
      <c r="DV270" s="25"/>
      <c r="DW270" s="25"/>
      <c r="DX270" s="25"/>
      <c r="DY270" s="25"/>
      <c r="DZ270" s="25"/>
      <c r="EA270" s="25"/>
      <c r="EB270" s="25"/>
      <c r="EC270" s="25"/>
      <c r="ED270" s="25"/>
      <c r="EE270" s="25"/>
      <c r="EF270" s="25"/>
      <c r="EG270" s="25"/>
      <c r="EH270" s="25"/>
      <c r="EI270" s="25"/>
      <c r="EJ270" s="25"/>
      <c r="EK270" s="25"/>
      <c r="EL270" s="25"/>
    </row>
    <row r="271" spans="17:142" x14ac:dyDescent="0.2">
      <c r="Q271" s="1"/>
      <c r="R271" s="1"/>
      <c r="S271" s="1"/>
      <c r="T271" s="1"/>
      <c r="U271" s="1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  <c r="BP271" s="25"/>
      <c r="BQ271" s="25"/>
      <c r="BR271" s="25"/>
      <c r="BS271" s="25"/>
      <c r="BT271" s="25"/>
      <c r="BU271" s="25"/>
      <c r="BV271" s="25"/>
      <c r="BW271" s="25"/>
      <c r="BX271" s="25"/>
      <c r="BY271" s="25"/>
      <c r="BZ271" s="25"/>
      <c r="CA271" s="25"/>
      <c r="CB271" s="25"/>
      <c r="CC271" s="25"/>
      <c r="CD271" s="25"/>
      <c r="CE271" s="25"/>
      <c r="CF271" s="25"/>
      <c r="CG271" s="25"/>
      <c r="CH271" s="25"/>
      <c r="CI271" s="25"/>
      <c r="CJ271" s="25"/>
      <c r="CK271" s="25"/>
      <c r="CL271" s="25"/>
      <c r="CM271" s="25"/>
      <c r="CN271" s="25"/>
      <c r="CO271" s="25"/>
      <c r="CP271" s="25"/>
      <c r="CQ271" s="25"/>
      <c r="CR271" s="25"/>
      <c r="CS271" s="25"/>
      <c r="CT271" s="25"/>
      <c r="CU271" s="25"/>
      <c r="CV271" s="25"/>
      <c r="CW271" s="25"/>
      <c r="CX271" s="25"/>
      <c r="CY271" s="25"/>
      <c r="CZ271" s="25"/>
      <c r="DA271" s="25"/>
      <c r="DB271" s="25"/>
      <c r="DC271" s="25"/>
      <c r="DD271" s="25"/>
      <c r="DE271" s="25"/>
      <c r="DF271" s="25"/>
      <c r="DG271" s="25"/>
      <c r="DH271" s="25"/>
      <c r="DI271" s="25"/>
      <c r="DJ271" s="25"/>
      <c r="DK271" s="25"/>
      <c r="DL271" s="25"/>
      <c r="DM271" s="25"/>
      <c r="DN271" s="25"/>
      <c r="DO271" s="25"/>
      <c r="DP271" s="25"/>
      <c r="DQ271" s="25"/>
      <c r="DR271" s="25"/>
      <c r="DS271" s="25"/>
      <c r="DT271" s="25"/>
      <c r="DU271" s="25"/>
      <c r="DV271" s="25"/>
      <c r="DW271" s="25"/>
      <c r="DX271" s="25"/>
      <c r="DY271" s="25"/>
      <c r="DZ271" s="25"/>
      <c r="EA271" s="25"/>
      <c r="EB271" s="25"/>
      <c r="EC271" s="25"/>
      <c r="ED271" s="25"/>
      <c r="EE271" s="25"/>
      <c r="EF271" s="25"/>
      <c r="EG271" s="25"/>
      <c r="EH271" s="25"/>
      <c r="EI271" s="25"/>
      <c r="EJ271" s="25"/>
      <c r="EK271" s="25"/>
      <c r="EL271" s="25"/>
    </row>
    <row r="272" spans="17:142" x14ac:dyDescent="0.2">
      <c r="Q272" s="1"/>
      <c r="R272" s="1"/>
      <c r="S272" s="1"/>
      <c r="T272" s="1"/>
      <c r="U272" s="1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  <c r="BP272" s="25"/>
      <c r="BQ272" s="25"/>
      <c r="BR272" s="25"/>
      <c r="BS272" s="25"/>
      <c r="BT272" s="25"/>
      <c r="BU272" s="25"/>
      <c r="BV272" s="25"/>
      <c r="BW272" s="25"/>
      <c r="BX272" s="25"/>
      <c r="BY272" s="25"/>
      <c r="BZ272" s="25"/>
      <c r="CA272" s="25"/>
      <c r="CB272" s="25"/>
      <c r="CC272" s="25"/>
      <c r="CD272" s="25"/>
      <c r="CE272" s="25"/>
      <c r="CF272" s="25"/>
      <c r="CG272" s="25"/>
      <c r="CH272" s="25"/>
      <c r="CI272" s="25"/>
      <c r="CJ272" s="25"/>
      <c r="CK272" s="25"/>
      <c r="CL272" s="25"/>
      <c r="CM272" s="25"/>
      <c r="CN272" s="25"/>
      <c r="CO272" s="25"/>
      <c r="CP272" s="25"/>
      <c r="CQ272" s="25"/>
      <c r="CR272" s="25"/>
      <c r="CS272" s="25"/>
      <c r="CT272" s="25"/>
      <c r="CU272" s="25"/>
      <c r="CV272" s="25"/>
      <c r="CW272" s="25"/>
      <c r="CX272" s="25"/>
      <c r="CY272" s="25"/>
      <c r="CZ272" s="25"/>
      <c r="DA272" s="25"/>
      <c r="DB272" s="25"/>
      <c r="DC272" s="25"/>
      <c r="DD272" s="25"/>
      <c r="DE272" s="25"/>
      <c r="DF272" s="25"/>
      <c r="DG272" s="25"/>
      <c r="DH272" s="25"/>
      <c r="DI272" s="25"/>
      <c r="DJ272" s="25"/>
      <c r="DK272" s="25"/>
      <c r="DL272" s="25"/>
      <c r="DM272" s="25"/>
      <c r="DN272" s="25"/>
      <c r="DO272" s="25"/>
      <c r="DP272" s="25"/>
      <c r="DQ272" s="25"/>
      <c r="DR272" s="25"/>
      <c r="DS272" s="25"/>
      <c r="DT272" s="25"/>
      <c r="DU272" s="25"/>
      <c r="DV272" s="25"/>
      <c r="DW272" s="25"/>
      <c r="DX272" s="25"/>
      <c r="DY272" s="25"/>
      <c r="DZ272" s="25"/>
      <c r="EA272" s="25"/>
      <c r="EB272" s="25"/>
      <c r="EC272" s="25"/>
      <c r="ED272" s="25"/>
      <c r="EE272" s="25"/>
      <c r="EF272" s="25"/>
      <c r="EG272" s="25"/>
      <c r="EH272" s="25"/>
      <c r="EI272" s="25"/>
      <c r="EJ272" s="25"/>
      <c r="EK272" s="25"/>
      <c r="EL272" s="25"/>
    </row>
    <row r="273" spans="17:142" x14ac:dyDescent="0.2">
      <c r="Q273" s="1"/>
      <c r="R273" s="1"/>
      <c r="S273" s="1"/>
      <c r="T273" s="1"/>
      <c r="U273" s="1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  <c r="BP273" s="25"/>
      <c r="BQ273" s="25"/>
      <c r="BR273" s="25"/>
      <c r="BS273" s="25"/>
      <c r="BT273" s="25"/>
      <c r="BU273" s="25"/>
      <c r="BV273" s="25"/>
      <c r="BW273" s="25"/>
      <c r="BX273" s="25"/>
      <c r="BY273" s="25"/>
      <c r="BZ273" s="25"/>
      <c r="CA273" s="25"/>
      <c r="CB273" s="25"/>
      <c r="CC273" s="25"/>
      <c r="CD273" s="25"/>
      <c r="CE273" s="25"/>
      <c r="CF273" s="25"/>
      <c r="CG273" s="25"/>
      <c r="CH273" s="25"/>
      <c r="CI273" s="25"/>
      <c r="CJ273" s="25"/>
      <c r="CK273" s="25"/>
      <c r="CL273" s="25"/>
      <c r="CM273" s="25"/>
      <c r="CN273" s="25"/>
      <c r="CO273" s="25"/>
      <c r="CP273" s="25"/>
      <c r="CQ273" s="25"/>
      <c r="CR273" s="25"/>
      <c r="CS273" s="25"/>
      <c r="CT273" s="25"/>
      <c r="CU273" s="25"/>
      <c r="CV273" s="25"/>
      <c r="CW273" s="25"/>
      <c r="CX273" s="25"/>
      <c r="CY273" s="25"/>
      <c r="CZ273" s="25"/>
      <c r="DA273" s="25"/>
      <c r="DB273" s="25"/>
      <c r="DC273" s="25"/>
      <c r="DD273" s="25"/>
      <c r="DE273" s="25"/>
      <c r="DF273" s="25"/>
      <c r="DG273" s="25"/>
      <c r="DH273" s="25"/>
      <c r="DI273" s="25"/>
      <c r="DJ273" s="25"/>
      <c r="DK273" s="25"/>
      <c r="DL273" s="25"/>
      <c r="DM273" s="25"/>
      <c r="DN273" s="25"/>
      <c r="DO273" s="25"/>
      <c r="DP273" s="25"/>
      <c r="DQ273" s="25"/>
      <c r="DR273" s="25"/>
      <c r="DS273" s="25"/>
      <c r="DT273" s="25"/>
      <c r="DU273" s="25"/>
      <c r="DV273" s="25"/>
      <c r="DW273" s="25"/>
      <c r="DX273" s="25"/>
      <c r="DY273" s="25"/>
      <c r="DZ273" s="25"/>
      <c r="EA273" s="25"/>
      <c r="EB273" s="25"/>
      <c r="EC273" s="25"/>
      <c r="ED273" s="25"/>
      <c r="EE273" s="25"/>
      <c r="EF273" s="25"/>
      <c r="EG273" s="25"/>
      <c r="EH273" s="25"/>
      <c r="EI273" s="25"/>
      <c r="EJ273" s="25"/>
      <c r="EK273" s="25"/>
      <c r="EL273" s="25"/>
    </row>
    <row r="274" spans="17:142" x14ac:dyDescent="0.2">
      <c r="Q274" s="1"/>
      <c r="R274" s="1"/>
      <c r="S274" s="1"/>
      <c r="T274" s="1"/>
      <c r="U274" s="1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  <c r="BM274" s="25"/>
      <c r="BN274" s="25"/>
      <c r="BO274" s="25"/>
      <c r="BP274" s="25"/>
      <c r="BQ274" s="25"/>
      <c r="BR274" s="25"/>
      <c r="BS274" s="25"/>
      <c r="BT274" s="25"/>
      <c r="BU274" s="25"/>
      <c r="BV274" s="25"/>
      <c r="BW274" s="25"/>
      <c r="BX274" s="25"/>
      <c r="BY274" s="25"/>
      <c r="BZ274" s="25"/>
      <c r="CA274" s="25"/>
      <c r="CB274" s="25"/>
      <c r="CC274" s="25"/>
      <c r="CD274" s="25"/>
      <c r="CE274" s="25"/>
      <c r="CF274" s="25"/>
      <c r="CG274" s="25"/>
      <c r="CH274" s="25"/>
      <c r="CI274" s="25"/>
      <c r="CJ274" s="25"/>
      <c r="CK274" s="25"/>
      <c r="CL274" s="25"/>
      <c r="CM274" s="25"/>
      <c r="CN274" s="25"/>
      <c r="CO274" s="25"/>
      <c r="CP274" s="25"/>
      <c r="CQ274" s="25"/>
      <c r="CR274" s="25"/>
      <c r="CS274" s="25"/>
      <c r="CT274" s="25"/>
      <c r="CU274" s="25"/>
      <c r="CV274" s="25"/>
      <c r="CW274" s="25"/>
      <c r="CX274" s="25"/>
      <c r="CY274" s="25"/>
      <c r="CZ274" s="25"/>
      <c r="DA274" s="25"/>
      <c r="DB274" s="25"/>
      <c r="DC274" s="25"/>
      <c r="DD274" s="25"/>
      <c r="DE274" s="25"/>
      <c r="DF274" s="25"/>
      <c r="DG274" s="25"/>
      <c r="DH274" s="25"/>
      <c r="DI274" s="25"/>
      <c r="DJ274" s="25"/>
      <c r="DK274" s="25"/>
      <c r="DL274" s="25"/>
      <c r="DM274" s="25"/>
      <c r="DN274" s="25"/>
      <c r="DO274" s="25"/>
      <c r="DP274" s="25"/>
      <c r="DQ274" s="25"/>
      <c r="DR274" s="25"/>
      <c r="DS274" s="25"/>
      <c r="DT274" s="25"/>
      <c r="DU274" s="25"/>
      <c r="DV274" s="25"/>
      <c r="DW274" s="25"/>
      <c r="DX274" s="25"/>
      <c r="DY274" s="25"/>
      <c r="DZ274" s="25"/>
      <c r="EA274" s="25"/>
      <c r="EB274" s="25"/>
      <c r="EC274" s="25"/>
      <c r="ED274" s="25"/>
      <c r="EE274" s="25"/>
      <c r="EF274" s="25"/>
      <c r="EG274" s="25"/>
      <c r="EH274" s="25"/>
      <c r="EI274" s="25"/>
      <c r="EJ274" s="25"/>
      <c r="EK274" s="25"/>
      <c r="EL274" s="25"/>
    </row>
    <row r="275" spans="17:142" x14ac:dyDescent="0.2"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  <c r="BM275" s="25"/>
      <c r="BN275" s="25"/>
      <c r="BO275" s="25"/>
      <c r="BP275" s="25"/>
      <c r="BQ275" s="25"/>
      <c r="BR275" s="25"/>
      <c r="BS275" s="25"/>
      <c r="BT275" s="25"/>
      <c r="BU275" s="25"/>
      <c r="BV275" s="25"/>
      <c r="BW275" s="25"/>
      <c r="BX275" s="25"/>
      <c r="BY275" s="25"/>
      <c r="BZ275" s="25"/>
      <c r="CA275" s="25"/>
      <c r="CB275" s="25"/>
      <c r="CC275" s="25"/>
      <c r="CD275" s="25"/>
      <c r="CE275" s="25"/>
      <c r="CF275" s="25"/>
      <c r="CG275" s="25"/>
      <c r="CH275" s="25"/>
      <c r="CI275" s="25"/>
      <c r="CJ275" s="25"/>
      <c r="CK275" s="25"/>
      <c r="CL275" s="25"/>
      <c r="CM275" s="25"/>
      <c r="CN275" s="25"/>
      <c r="CO275" s="25"/>
      <c r="CP275" s="25"/>
      <c r="CQ275" s="25"/>
      <c r="CR275" s="25"/>
      <c r="CS275" s="25"/>
      <c r="CT275" s="25"/>
      <c r="CU275" s="25"/>
      <c r="CV275" s="25"/>
      <c r="CW275" s="25"/>
      <c r="CX275" s="25"/>
      <c r="CY275" s="25"/>
      <c r="CZ275" s="25"/>
      <c r="DA275" s="25"/>
      <c r="DB275" s="25"/>
      <c r="DC275" s="25"/>
      <c r="DD275" s="25"/>
      <c r="DE275" s="25"/>
      <c r="DF275" s="25"/>
      <c r="DG275" s="25"/>
      <c r="DH275" s="25"/>
      <c r="DI275" s="25"/>
      <c r="DJ275" s="25"/>
      <c r="DK275" s="25"/>
      <c r="DL275" s="25"/>
      <c r="DM275" s="25"/>
      <c r="DN275" s="25"/>
      <c r="DO275" s="25"/>
      <c r="DP275" s="25"/>
      <c r="DQ275" s="25"/>
      <c r="DR275" s="25"/>
      <c r="DS275" s="25"/>
      <c r="DT275" s="25"/>
      <c r="DU275" s="25"/>
      <c r="DV275" s="25"/>
      <c r="DW275" s="25"/>
      <c r="DX275" s="25"/>
      <c r="DY275" s="25"/>
      <c r="DZ275" s="25"/>
      <c r="EA275" s="25"/>
      <c r="EB275" s="25"/>
      <c r="EC275" s="25"/>
      <c r="ED275" s="25"/>
      <c r="EE275" s="25"/>
      <c r="EF275" s="25"/>
      <c r="EG275" s="25"/>
      <c r="EH275" s="25"/>
      <c r="EI275" s="25"/>
      <c r="EJ275" s="25"/>
      <c r="EK275" s="25"/>
      <c r="EL275" s="25"/>
    </row>
    <row r="276" spans="17:142" x14ac:dyDescent="0.2"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  <c r="BM276" s="25"/>
      <c r="BN276" s="25"/>
      <c r="BO276" s="25"/>
      <c r="BP276" s="25"/>
      <c r="BQ276" s="25"/>
      <c r="BR276" s="25"/>
      <c r="BS276" s="25"/>
      <c r="BT276" s="25"/>
      <c r="BU276" s="25"/>
      <c r="BV276" s="25"/>
      <c r="BW276" s="25"/>
      <c r="BX276" s="25"/>
      <c r="BY276" s="25"/>
      <c r="BZ276" s="25"/>
      <c r="CA276" s="25"/>
      <c r="CB276" s="25"/>
      <c r="CC276" s="25"/>
      <c r="CD276" s="25"/>
      <c r="CE276" s="25"/>
      <c r="CF276" s="25"/>
      <c r="CG276" s="25"/>
      <c r="CH276" s="25"/>
      <c r="CI276" s="25"/>
      <c r="CJ276" s="25"/>
      <c r="CK276" s="25"/>
      <c r="CL276" s="25"/>
      <c r="CM276" s="25"/>
      <c r="CN276" s="25"/>
      <c r="CO276" s="25"/>
      <c r="CP276" s="25"/>
      <c r="CQ276" s="25"/>
      <c r="CR276" s="25"/>
      <c r="CS276" s="25"/>
      <c r="CT276" s="25"/>
      <c r="CU276" s="25"/>
      <c r="CV276" s="25"/>
      <c r="CW276" s="25"/>
      <c r="CX276" s="25"/>
      <c r="CY276" s="25"/>
      <c r="CZ276" s="25"/>
      <c r="DA276" s="25"/>
      <c r="DB276" s="25"/>
      <c r="DC276" s="25"/>
      <c r="DD276" s="25"/>
      <c r="DE276" s="25"/>
      <c r="DF276" s="25"/>
      <c r="DG276" s="25"/>
      <c r="DH276" s="25"/>
      <c r="DI276" s="25"/>
      <c r="DJ276" s="25"/>
      <c r="DK276" s="25"/>
      <c r="DL276" s="25"/>
      <c r="DM276" s="25"/>
      <c r="DN276" s="25"/>
      <c r="DO276" s="25"/>
      <c r="DP276" s="25"/>
      <c r="DQ276" s="25"/>
      <c r="DR276" s="25"/>
      <c r="DS276" s="25"/>
      <c r="DT276" s="25"/>
      <c r="DU276" s="25"/>
      <c r="DV276" s="25"/>
      <c r="DW276" s="25"/>
      <c r="DX276" s="25"/>
      <c r="DY276" s="25"/>
      <c r="DZ276" s="25"/>
      <c r="EA276" s="25"/>
      <c r="EB276" s="25"/>
      <c r="EC276" s="25"/>
      <c r="ED276" s="25"/>
      <c r="EE276" s="25"/>
      <c r="EF276" s="25"/>
      <c r="EG276" s="25"/>
      <c r="EH276" s="25"/>
      <c r="EI276" s="25"/>
      <c r="EJ276" s="25"/>
      <c r="EK276" s="25"/>
      <c r="EL276" s="25"/>
    </row>
    <row r="277" spans="17:142" x14ac:dyDescent="0.2"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  <c r="BM277" s="25"/>
      <c r="BN277" s="25"/>
      <c r="BO277" s="25"/>
      <c r="BP277" s="25"/>
      <c r="BQ277" s="25"/>
      <c r="BR277" s="25"/>
      <c r="BS277" s="25"/>
      <c r="BT277" s="25"/>
      <c r="BU277" s="25"/>
      <c r="BV277" s="25"/>
      <c r="BW277" s="25"/>
      <c r="BX277" s="25"/>
      <c r="BY277" s="25"/>
      <c r="BZ277" s="25"/>
      <c r="CA277" s="25"/>
      <c r="CB277" s="25"/>
      <c r="CC277" s="25"/>
      <c r="CD277" s="25"/>
      <c r="CE277" s="25"/>
      <c r="CF277" s="25"/>
      <c r="CG277" s="25"/>
      <c r="CH277" s="25"/>
      <c r="CI277" s="25"/>
      <c r="CJ277" s="25"/>
      <c r="CK277" s="25"/>
      <c r="CL277" s="25"/>
      <c r="CM277" s="25"/>
      <c r="CN277" s="25"/>
      <c r="CO277" s="25"/>
      <c r="CP277" s="25"/>
      <c r="CQ277" s="25"/>
      <c r="CR277" s="25"/>
      <c r="CS277" s="25"/>
      <c r="CT277" s="25"/>
      <c r="CU277" s="25"/>
      <c r="CV277" s="25"/>
      <c r="CW277" s="25"/>
      <c r="CX277" s="25"/>
      <c r="CY277" s="25"/>
      <c r="CZ277" s="25"/>
      <c r="DA277" s="25"/>
      <c r="DB277" s="25"/>
      <c r="DC277" s="25"/>
      <c r="DD277" s="25"/>
      <c r="DE277" s="25"/>
      <c r="DF277" s="25"/>
      <c r="DG277" s="25"/>
      <c r="DH277" s="25"/>
      <c r="DI277" s="25"/>
      <c r="DJ277" s="25"/>
      <c r="DK277" s="25"/>
      <c r="DL277" s="25"/>
      <c r="DM277" s="25"/>
      <c r="DN277" s="25"/>
      <c r="DO277" s="25"/>
      <c r="DP277" s="25"/>
      <c r="DQ277" s="25"/>
      <c r="DR277" s="25"/>
      <c r="DS277" s="25"/>
      <c r="DT277" s="25"/>
      <c r="DU277" s="25"/>
      <c r="DV277" s="25"/>
      <c r="DW277" s="25"/>
      <c r="DX277" s="25"/>
      <c r="DY277" s="25"/>
      <c r="DZ277" s="25"/>
      <c r="EA277" s="25"/>
      <c r="EB277" s="25"/>
      <c r="EC277" s="25"/>
      <c r="ED277" s="25"/>
      <c r="EE277" s="25"/>
      <c r="EF277" s="25"/>
      <c r="EG277" s="25"/>
      <c r="EH277" s="25"/>
      <c r="EI277" s="25"/>
      <c r="EJ277" s="25"/>
      <c r="EK277" s="25"/>
      <c r="EL277" s="25"/>
    </row>
  </sheetData>
  <sheetProtection selectLockedCells="1"/>
  <mergeCells count="35">
    <mergeCell ref="F8:P8"/>
    <mergeCell ref="G10:H10"/>
    <mergeCell ref="I10:J10"/>
    <mergeCell ref="K10:L10"/>
    <mergeCell ref="M10:N10"/>
    <mergeCell ref="O10:P10"/>
    <mergeCell ref="G12:H12"/>
    <mergeCell ref="I12:J12"/>
    <mergeCell ref="K12:L12"/>
    <mergeCell ref="M12:N12"/>
    <mergeCell ref="O12:P12"/>
    <mergeCell ref="G11:H11"/>
    <mergeCell ref="I11:J11"/>
    <mergeCell ref="K11:L11"/>
    <mergeCell ref="M11:N11"/>
    <mergeCell ref="O11:P11"/>
    <mergeCell ref="G14:H14"/>
    <mergeCell ref="I14:J14"/>
    <mergeCell ref="K14:L14"/>
    <mergeCell ref="M14:N14"/>
    <mergeCell ref="O14:P14"/>
    <mergeCell ref="G13:H13"/>
    <mergeCell ref="I13:J13"/>
    <mergeCell ref="K13:L13"/>
    <mergeCell ref="M13:N13"/>
    <mergeCell ref="O13:P13"/>
    <mergeCell ref="L27:L28"/>
    <mergeCell ref="M27:M28"/>
    <mergeCell ref="N27:N28"/>
    <mergeCell ref="F27:F28"/>
    <mergeCell ref="G27:G28"/>
    <mergeCell ref="H27:H28"/>
    <mergeCell ref="I27:I28"/>
    <mergeCell ref="J27:J28"/>
    <mergeCell ref="K27:K28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50" min="3" max="11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36">
        <v>43101</v>
      </c>
    </row>
    <row r="2" spans="2:2" x14ac:dyDescent="0.2">
      <c r="B2" s="36">
        <v>43143</v>
      </c>
    </row>
    <row r="3" spans="2:2" x14ac:dyDescent="0.2">
      <c r="B3" s="36">
        <v>43144</v>
      </c>
    </row>
    <row r="4" spans="2:2" x14ac:dyDescent="0.2">
      <c r="B4" s="36">
        <v>43188</v>
      </c>
    </row>
    <row r="5" spans="2:2" x14ac:dyDescent="0.2">
      <c r="B5" s="36">
        <v>43189</v>
      </c>
    </row>
    <row r="6" spans="2:2" x14ac:dyDescent="0.2">
      <c r="B6" s="36">
        <v>43192</v>
      </c>
    </row>
    <row r="7" spans="2:2" x14ac:dyDescent="0.2">
      <c r="B7" s="36">
        <v>43220</v>
      </c>
    </row>
    <row r="8" spans="2:2" x14ac:dyDescent="0.2">
      <c r="B8" s="36">
        <v>43221</v>
      </c>
    </row>
    <row r="9" spans="2:2" x14ac:dyDescent="0.2">
      <c r="B9" s="36">
        <v>43245</v>
      </c>
    </row>
    <row r="10" spans="2:2" x14ac:dyDescent="0.2">
      <c r="B10" s="36">
        <v>43271</v>
      </c>
    </row>
    <row r="11" spans="2:2" x14ac:dyDescent="0.2">
      <c r="B11" s="36">
        <v>43290</v>
      </c>
    </row>
    <row r="12" spans="2:2" x14ac:dyDescent="0.2">
      <c r="B12" s="36">
        <v>43332</v>
      </c>
    </row>
    <row r="13" spans="2:2" x14ac:dyDescent="0.2">
      <c r="B13" s="36">
        <v>43388</v>
      </c>
    </row>
    <row r="14" spans="2:2" x14ac:dyDescent="0.2">
      <c r="B14" s="36">
        <v>43410</v>
      </c>
    </row>
    <row r="15" spans="2:2" x14ac:dyDescent="0.2">
      <c r="B15" s="36">
        <v>43423</v>
      </c>
    </row>
    <row r="16" spans="2:2" x14ac:dyDescent="0.2">
      <c r="B16" s="36">
        <v>43434</v>
      </c>
    </row>
    <row r="17" spans="2:2" x14ac:dyDescent="0.2">
      <c r="B17" s="36">
        <v>43442</v>
      </c>
    </row>
    <row r="18" spans="2:2" x14ac:dyDescent="0.2">
      <c r="B18" s="36">
        <v>43458</v>
      </c>
    </row>
    <row r="19" spans="2:2" x14ac:dyDescent="0.2">
      <c r="B19" s="36">
        <v>43459</v>
      </c>
    </row>
    <row r="20" spans="2:2" x14ac:dyDescent="0.2">
      <c r="B20" s="36">
        <v>43465</v>
      </c>
    </row>
    <row r="21" spans="2:2" x14ac:dyDescent="0.2">
      <c r="B21" s="36">
        <v>43466</v>
      </c>
    </row>
    <row r="22" spans="2:2" x14ac:dyDescent="0.2">
      <c r="B22" s="36">
        <v>43528</v>
      </c>
    </row>
    <row r="23" spans="2:2" x14ac:dyDescent="0.2">
      <c r="B23" s="36">
        <v>43529</v>
      </c>
    </row>
    <row r="24" spans="2:2" x14ac:dyDescent="0.2">
      <c r="B24" s="36">
        <v>43548</v>
      </c>
    </row>
    <row r="25" spans="2:2" x14ac:dyDescent="0.2">
      <c r="B25" s="36">
        <v>43557</v>
      </c>
    </row>
    <row r="26" spans="2:2" x14ac:dyDescent="0.2">
      <c r="B26" s="36">
        <v>43573</v>
      </c>
    </row>
    <row r="27" spans="2:2" x14ac:dyDescent="0.2">
      <c r="B27" s="36">
        <v>43574</v>
      </c>
    </row>
    <row r="28" spans="2:2" x14ac:dyDescent="0.2">
      <c r="B28" s="36">
        <v>43586</v>
      </c>
    </row>
    <row r="29" spans="2:2" x14ac:dyDescent="0.2">
      <c r="B29" s="36">
        <v>43610</v>
      </c>
    </row>
    <row r="30" spans="2:2" x14ac:dyDescent="0.2">
      <c r="B30" s="36">
        <v>43633</v>
      </c>
    </row>
    <row r="31" spans="2:2" x14ac:dyDescent="0.2">
      <c r="B31" s="36">
        <v>43636</v>
      </c>
    </row>
    <row r="32" spans="2:2" x14ac:dyDescent="0.2">
      <c r="B32" s="36">
        <v>43654</v>
      </c>
    </row>
    <row r="33" spans="2:2" x14ac:dyDescent="0.2">
      <c r="B33" s="36">
        <v>43655</v>
      </c>
    </row>
    <row r="34" spans="2:2" x14ac:dyDescent="0.2">
      <c r="B34" s="36">
        <v>43696</v>
      </c>
    </row>
    <row r="35" spans="2:2" x14ac:dyDescent="0.2">
      <c r="B35" s="36">
        <v>43752</v>
      </c>
    </row>
    <row r="36" spans="2:2" x14ac:dyDescent="0.2">
      <c r="B36" s="36">
        <v>43775</v>
      </c>
    </row>
    <row r="37" spans="2:2" x14ac:dyDescent="0.2">
      <c r="B37" s="36">
        <v>43787</v>
      </c>
    </row>
    <row r="38" spans="2:2" x14ac:dyDescent="0.2">
      <c r="B38" s="36">
        <v>43823</v>
      </c>
    </row>
    <row r="39" spans="2:2" x14ac:dyDescent="0.2">
      <c r="B39" s="36">
        <v>43824</v>
      </c>
    </row>
    <row r="40" spans="2:2" x14ac:dyDescent="0.2">
      <c r="B40" s="36">
        <v>43830</v>
      </c>
    </row>
    <row r="41" spans="2:2" x14ac:dyDescent="0.2">
      <c r="B41" s="36">
        <v>43831</v>
      </c>
    </row>
    <row r="42" spans="2:2" x14ac:dyDescent="0.2">
      <c r="B42" s="36">
        <v>43885</v>
      </c>
    </row>
    <row r="43" spans="2:2" x14ac:dyDescent="0.2">
      <c r="B43" s="36">
        <v>43886</v>
      </c>
    </row>
    <row r="44" spans="2:2" x14ac:dyDescent="0.2">
      <c r="B44" s="36">
        <v>43913</v>
      </c>
    </row>
    <row r="45" spans="2:2" x14ac:dyDescent="0.2">
      <c r="B45" s="36">
        <v>43914</v>
      </c>
    </row>
    <row r="46" spans="2:2" x14ac:dyDescent="0.2">
      <c r="B46" s="36">
        <v>43923</v>
      </c>
    </row>
    <row r="47" spans="2:2" x14ac:dyDescent="0.2">
      <c r="B47" s="36">
        <v>43930</v>
      </c>
    </row>
    <row r="48" spans="2:2" x14ac:dyDescent="0.2">
      <c r="B48" s="36">
        <v>43931</v>
      </c>
    </row>
    <row r="49" spans="2:2" x14ac:dyDescent="0.2">
      <c r="B49" s="36">
        <v>43952</v>
      </c>
    </row>
    <row r="50" spans="2:2" x14ac:dyDescent="0.2">
      <c r="B50" s="36">
        <v>43976</v>
      </c>
    </row>
    <row r="51" spans="2:2" x14ac:dyDescent="0.2">
      <c r="B51" s="36">
        <v>43997</v>
      </c>
    </row>
    <row r="52" spans="2:2" x14ac:dyDescent="0.2">
      <c r="B52" s="36">
        <v>44002</v>
      </c>
    </row>
    <row r="53" spans="2:2" x14ac:dyDescent="0.2">
      <c r="B53" s="36">
        <v>44021</v>
      </c>
    </row>
    <row r="54" spans="2:2" x14ac:dyDescent="0.2">
      <c r="B54" s="36">
        <v>44022</v>
      </c>
    </row>
    <row r="55" spans="2:2" x14ac:dyDescent="0.2">
      <c r="B55" s="36">
        <v>44060</v>
      </c>
    </row>
    <row r="56" spans="2:2" x14ac:dyDescent="0.2">
      <c r="B56" s="36">
        <v>44116</v>
      </c>
    </row>
    <row r="57" spans="2:2" x14ac:dyDescent="0.2">
      <c r="B57" s="36">
        <v>44141</v>
      </c>
    </row>
    <row r="58" spans="2:2" x14ac:dyDescent="0.2">
      <c r="B58" s="36">
        <v>44158</v>
      </c>
    </row>
    <row r="59" spans="2:2" x14ac:dyDescent="0.2">
      <c r="B59" s="36">
        <v>44172</v>
      </c>
    </row>
    <row r="60" spans="2:2" x14ac:dyDescent="0.2">
      <c r="B60" s="36">
        <v>44173</v>
      </c>
    </row>
    <row r="61" spans="2:2" x14ac:dyDescent="0.2">
      <c r="B61" s="36">
        <v>44190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33">
        <v>43202</v>
      </c>
    </row>
    <row r="2" spans="1:4" x14ac:dyDescent="0.2">
      <c r="A2" s="33">
        <v>43200</v>
      </c>
      <c r="B2">
        <v>1</v>
      </c>
      <c r="D2">
        <f>+IF(A1&lt;A2,B2,(IF(A1&lt;A3,B3,0)))</f>
        <v>2</v>
      </c>
    </row>
    <row r="3" spans="1:4" x14ac:dyDescent="0.2">
      <c r="A3" s="33">
        <v>43230</v>
      </c>
      <c r="B3">
        <v>2</v>
      </c>
    </row>
    <row r="4" spans="1:4" x14ac:dyDescent="0.2">
      <c r="A4" s="33">
        <v>43261</v>
      </c>
      <c r="B4">
        <v>3</v>
      </c>
    </row>
    <row r="5" spans="1:4" x14ac:dyDescent="0.2">
      <c r="A5" s="33">
        <v>43291</v>
      </c>
      <c r="B5">
        <v>4</v>
      </c>
    </row>
    <row r="6" spans="1:4" x14ac:dyDescent="0.2">
      <c r="A6" s="33">
        <v>43322</v>
      </c>
      <c r="B6">
        <v>5</v>
      </c>
    </row>
    <row r="7" spans="1:4" x14ac:dyDescent="0.2">
      <c r="A7" s="33">
        <v>43353</v>
      </c>
      <c r="B7">
        <v>6</v>
      </c>
    </row>
    <row r="8" spans="1:4" x14ac:dyDescent="0.2">
      <c r="A8" s="33">
        <v>43383</v>
      </c>
      <c r="B8">
        <v>7</v>
      </c>
    </row>
    <row r="9" spans="1:4" x14ac:dyDescent="0.2">
      <c r="A9" s="33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CLASE I (ARS)</vt:lpstr>
      <vt:lpstr>CLASE II (DL)</vt:lpstr>
      <vt:lpstr>Feriados</vt:lpstr>
      <vt:lpstr>Hoja2</vt:lpstr>
      <vt:lpstr>'CLASE I (ARS)'!Área_de_impresión</vt:lpstr>
      <vt:lpstr>'CLASE II (DL)'!Área_de_impresión</vt:lpstr>
    </vt:vector>
  </TitlesOfParts>
  <Company>Banco Macro Bansud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Mauro Jorge Zambon</cp:lastModifiedBy>
  <cp:lastPrinted>2010-08-11T18:04:28Z</cp:lastPrinted>
  <dcterms:created xsi:type="dcterms:W3CDTF">2010-06-02T16:23:26Z</dcterms:created>
  <dcterms:modified xsi:type="dcterms:W3CDTF">2022-07-08T15:44:49Z</dcterms:modified>
</cp:coreProperties>
</file>