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20346839946\OneDrive - Gobierno de la Ciudad de Buenos Aires\DGCPUB\Letras del Tesoro\2021\Serie 1\"/>
    </mc:Choice>
  </mc:AlternateContent>
  <xr:revisionPtr revIDLastSave="1" documentId="11_CDA8F7621CEF413740619FB7AB7580E714A3CD9D" xr6:coauthVersionLast="45" xr6:coauthVersionMax="45" xr10:uidLastSave="{E2054789-4222-4020-AD49-9B42708DB161}"/>
  <bookViews>
    <workbookView xWindow="-120" yWindow="-120" windowWidth="29040" windowHeight="15840" xr2:uid="{00000000-000D-0000-FFFF-FFFF00000000}"/>
  </bookViews>
  <sheets>
    <sheet name="92 días" sheetId="3" r:id="rId1"/>
  </sheets>
  <definedNames>
    <definedName name="_Order1" hidden="1">255</definedName>
    <definedName name="_Order2" hidden="1">255</definedName>
    <definedName name="aw">#REF!</definedName>
    <definedName name="bw">#REF!</definedName>
    <definedName name="ch">#REF!</definedName>
    <definedName name="ck">#REF!</definedName>
    <definedName name="cz">#REF!</definedName>
    <definedName name="dias">#REF!</definedName>
    <definedName name="dj">#REF!</definedName>
    <definedName name="dv">#REF!</definedName>
    <definedName name="ex">#REF!</definedName>
    <definedName name="ff">#REF!</definedName>
    <definedName name="fran">#REF!</definedName>
    <definedName name="fw">#REF!</definedName>
    <definedName name="gr">#REF!</definedName>
    <definedName name="gw">#REF!</definedName>
    <definedName name="hk">#REF!</definedName>
    <definedName name="hx">#REF!</definedName>
    <definedName name="il">#REF!</definedName>
    <definedName name="ip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4" i="3" l="1"/>
  <c r="C16" i="3" l="1"/>
  <c r="F26" i="3" l="1"/>
  <c r="B26" i="3"/>
  <c r="C27" i="3"/>
  <c r="C26" i="3"/>
  <c r="C8" i="3"/>
  <c r="C11" i="3" s="1"/>
  <c r="B27" i="3" l="1"/>
  <c r="E27" i="3" s="1"/>
  <c r="C36" i="3"/>
  <c r="G26" i="3"/>
  <c r="C35" i="3"/>
  <c r="F35" i="3" s="1"/>
  <c r="B35" i="3"/>
  <c r="D27" i="3" l="1"/>
  <c r="F27" i="3" s="1"/>
  <c r="D36" i="3" l="1"/>
  <c r="B36" i="3"/>
  <c r="E36" i="3" s="1"/>
  <c r="F36" i="3" l="1"/>
  <c r="F38" i="3" s="1"/>
  <c r="G27" i="3" s="1"/>
  <c r="G24" i="3" s="1"/>
  <c r="F24" i="3"/>
  <c r="C12" i="3" s="1"/>
  <c r="G29" i="3" l="1"/>
</calcChain>
</file>

<file path=xl/sharedStrings.xml><?xml version="1.0" encoding="utf-8"?>
<sst xmlns="http://schemas.openxmlformats.org/spreadsheetml/2006/main" count="37" uniqueCount="33">
  <si>
    <t>Letras de Corto Plazo de la Ciudad de Buenos Aires</t>
  </si>
  <si>
    <t>Calculadora</t>
  </si>
  <si>
    <t>La presente planilla de cálculo ha sido puesta a disposición solamente a modo ilustrativo y ejemplificativo. El Inversor deberá, a los efectos de la suscripción de las Letras del Tesoro, basarse en sus propios cálculos y evaluación de los Términos y Condiciones de las mismas descriptos en el  Prospecto que ha tenido a su disposición, a fin de determinar el rendimiento de las mismas. Se aclara que el uso de la Planilla de cálculo no es obligatorio para el inversor, sino meramente orientativo, y que los resultados que ésta arroje no serán vinculantes; por tal motivo la Ciudad Autónoma de Buenos Aires no asumirá responsabilidad alguna con motivo de cualquier error cometido en la realización de los cálculos o en su interpretación por parte del Inversor.</t>
  </si>
  <si>
    <t>Letras CABA</t>
  </si>
  <si>
    <t>Fecha de Liquidación</t>
  </si>
  <si>
    <t>Fecha de Vencimiento</t>
  </si>
  <si>
    <t>Cupón de Interés</t>
  </si>
  <si>
    <r>
      <t xml:space="preserve">Plazo Total </t>
    </r>
    <r>
      <rPr>
        <i/>
        <sz val="10"/>
        <rFont val="Arial"/>
        <family val="2"/>
      </rPr>
      <t>(días)</t>
    </r>
  </si>
  <si>
    <r>
      <t xml:space="preserve">Average Life </t>
    </r>
    <r>
      <rPr>
        <i/>
        <sz val="10"/>
        <rFont val="Arial"/>
        <family val="2"/>
      </rPr>
      <t>(años)</t>
    </r>
  </si>
  <si>
    <r>
      <t>Duration</t>
    </r>
    <r>
      <rPr>
        <i/>
        <sz val="10"/>
        <rFont val="Arial"/>
        <family val="2"/>
      </rPr>
      <t xml:space="preserve"> (años)</t>
    </r>
  </si>
  <si>
    <t>Celdas modificables</t>
  </si>
  <si>
    <t>Único al vencimiento</t>
  </si>
  <si>
    <t>Spread Adicional</t>
  </si>
  <si>
    <t>CER Incial</t>
  </si>
  <si>
    <t>CER Final</t>
  </si>
  <si>
    <t>Letra en Pesos</t>
  </si>
  <si>
    <t>Fecha</t>
  </si>
  <si>
    <t>Capital</t>
  </si>
  <si>
    <t>Amortización</t>
  </si>
  <si>
    <t>Interés</t>
  </si>
  <si>
    <t>Flujo</t>
  </si>
  <si>
    <t>Flujo Total</t>
  </si>
  <si>
    <t>Monto a pagar total</t>
  </si>
  <si>
    <t>Flujo Teórico con Interés Comp. Adicional</t>
  </si>
  <si>
    <t>Interés comp. adl.</t>
  </si>
  <si>
    <t>Interés compensatorio</t>
  </si>
  <si>
    <t>$ Variable</t>
  </si>
  <si>
    <t>Monto a suscribir</t>
  </si>
  <si>
    <t>TIREA C/ TASA BASE</t>
  </si>
  <si>
    <t>TIREA C/ INT. COMP. ADL.</t>
  </si>
  <si>
    <t>Badlar Promedio</t>
  </si>
  <si>
    <t>Margen</t>
  </si>
  <si>
    <t>BADLAR + Margen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</si>
</sst>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(&quot;$&quot;\ * #,##0.00_);_(&quot;$&quot;\ * \(#,##0.00\);_(&quot;$&quot;\ * &quot;-&quot;??_);_(@_)"/>
    <numFmt numFmtId="165" formatCode="[$-C0A]dd\-mmm\-yy;@"/>
    <numFmt numFmtId="166" formatCode="0.000%"/>
    <numFmt numFmtId="167" formatCode="&quot;$&quot;\ #,##0.00"/>
    <numFmt numFmtId="168" formatCode="_ * #,##0_ ;_ * \-#,##0_ ;_ * &quot;-&quot;??_ ;_ @_ "/>
    <numFmt numFmtId="169" formatCode="0.0%"/>
    <numFmt numFmtId="170" formatCode="_-* #,##0.000000_-;\-* #,##0.000000_-;_-* &quot;-&quot;??_-;_-@_-"/>
    <numFmt numFmtId="171" formatCode="#,##0.0000"/>
    <numFmt numFmtId="172" formatCode="0.0000"/>
    <numFmt numFmtId="173" formatCode="_ * #,##0.00_ ;_ * \-#,##0.00_ ;_ * &quot;-&quot;??_ ;_ @_ "/>
    <numFmt numFmtId="174" formatCode="&quot;$&quot;#,##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 tint="0.14999847407452621"/>
      <name val="Arial"/>
      <family val="2"/>
    </font>
    <font>
      <sz val="8"/>
      <name val="Arial"/>
      <family val="2"/>
    </font>
    <font>
      <b/>
      <sz val="10"/>
      <color theme="1" tint="0.14999847407452621"/>
      <name val="Arial"/>
      <family val="2"/>
    </font>
    <font>
      <i/>
      <sz val="10"/>
      <name val="Arial"/>
      <family val="2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rgb="FFFF0000"/>
      <name val="Arial"/>
      <family val="2"/>
    </font>
    <font>
      <b/>
      <sz val="10"/>
      <color theme="1"/>
      <name val="Arial"/>
      <family val="2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FF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CC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2" tint="-0.249977111117893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medium">
        <color indexed="64"/>
      </right>
      <top style="medium">
        <color theme="1"/>
      </top>
      <bottom style="thin">
        <color theme="0"/>
      </bottom>
      <diagonal/>
    </border>
    <border>
      <left style="medium">
        <color indexed="64"/>
      </left>
      <right style="medium">
        <color theme="1"/>
      </right>
      <top style="medium">
        <color theme="1"/>
      </top>
      <bottom style="thin">
        <color theme="0"/>
      </bottom>
      <diagonal/>
    </border>
    <border>
      <left style="medium">
        <color theme="1"/>
      </left>
      <right style="medium">
        <color indexed="64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theme="1"/>
      </right>
      <top style="thin">
        <color theme="0"/>
      </top>
      <bottom style="thin">
        <color theme="0"/>
      </bottom>
      <diagonal/>
    </border>
    <border>
      <left style="medium">
        <color theme="1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theme="1"/>
      </right>
      <top/>
      <bottom/>
      <diagonal/>
    </border>
    <border>
      <left style="medium">
        <color theme="1"/>
      </left>
      <right style="medium">
        <color indexed="64"/>
      </right>
      <top/>
      <bottom style="thin">
        <color indexed="9"/>
      </bottom>
      <diagonal/>
    </border>
    <border>
      <left style="medium">
        <color indexed="64"/>
      </left>
      <right style="medium">
        <color theme="1"/>
      </right>
      <top/>
      <bottom style="thin">
        <color indexed="9"/>
      </bottom>
      <diagonal/>
    </border>
    <border>
      <left style="medium">
        <color theme="1"/>
      </left>
      <right style="medium">
        <color indexed="64"/>
      </right>
      <top style="thin">
        <color indexed="9"/>
      </top>
      <bottom style="medium">
        <color theme="1"/>
      </bottom>
      <diagonal/>
    </border>
    <border>
      <left style="medium">
        <color indexed="64"/>
      </left>
      <right style="medium">
        <color theme="1"/>
      </right>
      <top style="thin">
        <color indexed="9"/>
      </top>
      <bottom style="medium">
        <color theme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9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theme="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theme="0"/>
      </bottom>
      <diagonal/>
    </border>
    <border>
      <left/>
      <right/>
      <top style="medium">
        <color indexed="64"/>
      </top>
      <bottom style="thin">
        <color theme="0"/>
      </bottom>
      <diagonal/>
    </border>
    <border>
      <left/>
      <right style="medium">
        <color indexed="64"/>
      </right>
      <top style="medium">
        <color indexed="64"/>
      </top>
      <bottom style="thin">
        <color theme="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/>
      <bottom style="thin">
        <color indexed="9"/>
      </bottom>
      <diagonal/>
    </border>
    <border>
      <left/>
      <right style="medium">
        <color theme="1"/>
      </right>
      <top style="thin">
        <color indexed="9"/>
      </top>
      <bottom style="medium">
        <color theme="1"/>
      </bottom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3" fillId="0" borderId="0"/>
    <xf numFmtId="173" fontId="13" fillId="0" borderId="0" applyFont="0" applyFill="0" applyBorder="0" applyAlignment="0" applyProtection="0"/>
  </cellStyleXfs>
  <cellXfs count="88">
    <xf numFmtId="0" fontId="0" fillId="0" borderId="0" xfId="0"/>
    <xf numFmtId="4" fontId="2" fillId="4" borderId="17" xfId="4" applyNumberFormat="1" applyFont="1" applyFill="1" applyBorder="1" applyAlignment="1" applyProtection="1">
      <alignment horizontal="center" vertical="center"/>
    </xf>
    <xf numFmtId="3" fontId="2" fillId="5" borderId="15" xfId="4" applyNumberFormat="1" applyFont="1" applyFill="1" applyBorder="1" applyAlignment="1" applyProtection="1">
      <alignment horizontal="center" vertical="center"/>
    </xf>
    <xf numFmtId="4" fontId="2" fillId="4" borderId="19" xfId="4" applyNumberFormat="1" applyFont="1" applyFill="1" applyBorder="1" applyAlignment="1" applyProtection="1">
      <alignment horizontal="center" vertical="center"/>
    </xf>
    <xf numFmtId="4" fontId="2" fillId="4" borderId="21" xfId="4" applyNumberFormat="1" applyFont="1" applyFill="1" applyBorder="1" applyAlignment="1" applyProtection="1">
      <alignment horizontal="center" vertical="center"/>
    </xf>
    <xf numFmtId="10" fontId="2" fillId="4" borderId="23" xfId="2" applyNumberFormat="1" applyFont="1" applyFill="1" applyBorder="1" applyAlignment="1" applyProtection="1">
      <alignment horizontal="center" vertical="center"/>
    </xf>
    <xf numFmtId="171" fontId="2" fillId="5" borderId="15" xfId="4" applyNumberFormat="1" applyFont="1" applyFill="1" applyBorder="1" applyAlignment="1" applyProtection="1">
      <alignment horizontal="center" vertical="center"/>
    </xf>
    <xf numFmtId="169" fontId="2" fillId="4" borderId="35" xfId="2" applyNumberFormat="1" applyFont="1" applyFill="1" applyBorder="1" applyAlignment="1" applyProtection="1">
      <alignment horizontal="center" vertical="center"/>
    </xf>
    <xf numFmtId="10" fontId="14" fillId="6" borderId="23" xfId="2" applyNumberFormat="1" applyFont="1" applyFill="1" applyBorder="1" applyAlignment="1" applyProtection="1">
      <alignment horizontal="center" vertical="center"/>
      <protection locked="0"/>
    </xf>
    <xf numFmtId="10" fontId="14" fillId="6" borderId="15" xfId="2" applyNumberFormat="1" applyFont="1" applyFill="1" applyBorder="1" applyAlignment="1" applyProtection="1">
      <alignment horizontal="center" vertical="center"/>
      <protection locked="0"/>
    </xf>
    <xf numFmtId="174" fontId="14" fillId="6" borderId="36" xfId="4" applyNumberFormat="1" applyFont="1" applyFill="1" applyBorder="1" applyAlignment="1" applyProtection="1">
      <alignment horizontal="center" vertical="center"/>
      <protection locked="0"/>
    </xf>
    <xf numFmtId="172" fontId="14" fillId="6" borderId="27" xfId="1" applyNumberFormat="1" applyFont="1" applyFill="1" applyBorder="1" applyAlignment="1" applyProtection="1">
      <alignment horizontal="center" vertical="center"/>
      <protection locked="0"/>
    </xf>
    <xf numFmtId="0" fontId="0" fillId="7" borderId="0" xfId="0" applyFill="1" applyProtection="1"/>
    <xf numFmtId="0" fontId="0" fillId="8" borderId="0" xfId="0" applyFill="1" applyProtection="1"/>
    <xf numFmtId="0" fontId="0" fillId="9" borderId="2" xfId="0" applyFill="1" applyBorder="1" applyProtection="1"/>
    <xf numFmtId="0" fontId="0" fillId="9" borderId="3" xfId="0" applyFill="1" applyBorder="1" applyProtection="1"/>
    <xf numFmtId="0" fontId="3" fillId="9" borderId="3" xfId="3" applyFont="1" applyFill="1" applyBorder="1" applyAlignment="1" applyProtection="1">
      <alignment vertical="center" wrapText="1"/>
    </xf>
    <xf numFmtId="0" fontId="0" fillId="9" borderId="4" xfId="0" applyFill="1" applyBorder="1" applyProtection="1"/>
    <xf numFmtId="0" fontId="0" fillId="9" borderId="5" xfId="0" applyFill="1" applyBorder="1" applyProtection="1"/>
    <xf numFmtId="0" fontId="0" fillId="9" borderId="0" xfId="0" applyFill="1" applyProtection="1"/>
    <xf numFmtId="0" fontId="3" fillId="9" borderId="0" xfId="3" applyFont="1" applyFill="1" applyAlignment="1" applyProtection="1">
      <alignment vertical="center" wrapText="1"/>
    </xf>
    <xf numFmtId="0" fontId="0" fillId="9" borderId="6" xfId="0" applyFill="1" applyBorder="1" applyProtection="1"/>
    <xf numFmtId="0" fontId="0" fillId="9" borderId="7" xfId="0" applyFill="1" applyBorder="1" applyProtection="1"/>
    <xf numFmtId="0" fontId="0" fillId="9" borderId="8" xfId="0" applyFill="1" applyBorder="1" applyProtection="1"/>
    <xf numFmtId="0" fontId="3" fillId="9" borderId="8" xfId="3" applyFont="1" applyFill="1" applyBorder="1" applyAlignment="1" applyProtection="1">
      <alignment vertical="center" wrapText="1"/>
    </xf>
    <xf numFmtId="0" fontId="0" fillId="9" borderId="9" xfId="0" applyFill="1" applyBorder="1" applyProtection="1"/>
    <xf numFmtId="0" fontId="5" fillId="2" borderId="10" xfId="3" applyFont="1" applyFill="1" applyBorder="1" applyAlignment="1" applyProtection="1">
      <alignment horizontal="center" vertical="center" wrapText="1"/>
    </xf>
    <xf numFmtId="0" fontId="8" fillId="6" borderId="11" xfId="0" applyFont="1" applyFill="1" applyBorder="1" applyProtection="1"/>
    <xf numFmtId="0" fontId="7" fillId="0" borderId="0" xfId="0" applyFont="1" applyAlignment="1" applyProtection="1">
      <alignment horizontal="center" vertical="center"/>
    </xf>
    <xf numFmtId="0" fontId="2" fillId="4" borderId="12" xfId="6" applyFill="1" applyBorder="1" applyAlignment="1" applyProtection="1">
      <alignment horizontal="left" vertical="center"/>
    </xf>
    <xf numFmtId="165" fontId="2" fillId="5" borderId="13" xfId="6" applyNumberFormat="1" applyFill="1" applyBorder="1" applyAlignment="1" applyProtection="1">
      <alignment horizontal="center" vertical="center"/>
    </xf>
    <xf numFmtId="0" fontId="2" fillId="4" borderId="14" xfId="6" applyFill="1" applyBorder="1" applyAlignment="1" applyProtection="1">
      <alignment horizontal="left" vertical="center"/>
    </xf>
    <xf numFmtId="165" fontId="2" fillId="5" borderId="15" xfId="6" applyNumberFormat="1" applyFill="1" applyBorder="1" applyAlignment="1" applyProtection="1">
      <alignment horizontal="center" vertical="center"/>
    </xf>
    <xf numFmtId="43" fontId="0" fillId="7" borderId="0" xfId="1" applyFont="1" applyFill="1" applyProtection="1"/>
    <xf numFmtId="0" fontId="0" fillId="7" borderId="0" xfId="0" applyFill="1" applyBorder="1" applyProtection="1"/>
    <xf numFmtId="4" fontId="2" fillId="4" borderId="16" xfId="6" applyNumberFormat="1" applyFill="1" applyBorder="1" applyAlignment="1" applyProtection="1">
      <alignment vertical="center"/>
    </xf>
    <xf numFmtId="4" fontId="2" fillId="4" borderId="14" xfId="6" applyNumberFormat="1" applyFill="1" applyBorder="1" applyAlignment="1" applyProtection="1">
      <alignment vertical="center"/>
    </xf>
    <xf numFmtId="4" fontId="2" fillId="4" borderId="18" xfId="6" applyNumberFormat="1" applyFill="1" applyBorder="1" applyAlignment="1" applyProtection="1">
      <alignment vertical="center"/>
    </xf>
    <xf numFmtId="14" fontId="0" fillId="8" borderId="0" xfId="0" applyNumberFormat="1" applyFill="1" applyProtection="1"/>
    <xf numFmtId="4" fontId="2" fillId="4" borderId="20" xfId="6" applyNumberFormat="1" applyFill="1" applyBorder="1" applyAlignment="1" applyProtection="1">
      <alignment vertical="center"/>
    </xf>
    <xf numFmtId="0" fontId="9" fillId="4" borderId="12" xfId="6" applyFont="1" applyFill="1" applyBorder="1" applyAlignment="1" applyProtection="1">
      <alignment horizontal="left" vertical="center"/>
    </xf>
    <xf numFmtId="0" fontId="9" fillId="4" borderId="14" xfId="6" applyFont="1" applyFill="1" applyBorder="1" applyAlignment="1" applyProtection="1">
      <alignment horizontal="left" vertical="center"/>
    </xf>
    <xf numFmtId="166" fontId="0" fillId="7" borderId="0" xfId="0" applyNumberFormat="1" applyFill="1" applyBorder="1" applyProtection="1"/>
    <xf numFmtId="4" fontId="2" fillId="4" borderId="24" xfId="6" applyNumberFormat="1" applyFill="1" applyBorder="1" applyAlignment="1" applyProtection="1">
      <alignment vertical="center"/>
    </xf>
    <xf numFmtId="166" fontId="0" fillId="7" borderId="0" xfId="2" applyNumberFormat="1" applyFont="1" applyFill="1" applyBorder="1" applyProtection="1"/>
    <xf numFmtId="4" fontId="9" fillId="4" borderId="20" xfId="6" applyNumberFormat="1" applyFont="1" applyFill="1" applyBorder="1" applyAlignment="1" applyProtection="1">
      <alignment vertical="center"/>
    </xf>
    <xf numFmtId="0" fontId="0" fillId="7" borderId="0" xfId="0" applyFill="1" applyAlignment="1" applyProtection="1">
      <alignment horizontal="right"/>
    </xf>
    <xf numFmtId="0" fontId="2" fillId="4" borderId="22" xfId="6" applyFill="1" applyBorder="1" applyAlignment="1" applyProtection="1">
      <alignment horizontal="left" vertical="center"/>
    </xf>
    <xf numFmtId="4" fontId="9" fillId="4" borderId="25" xfId="6" applyNumberFormat="1" applyFont="1" applyFill="1" applyBorder="1" applyAlignment="1" applyProtection="1">
      <alignment vertical="center"/>
    </xf>
    <xf numFmtId="10" fontId="0" fillId="7" borderId="0" xfId="2" applyNumberFormat="1" applyFont="1" applyFill="1" applyBorder="1" applyAlignment="1" applyProtection="1">
      <alignment horizontal="right"/>
    </xf>
    <xf numFmtId="0" fontId="10" fillId="10" borderId="26" xfId="0" applyFont="1" applyFill="1" applyBorder="1" applyAlignment="1" applyProtection="1">
      <alignment horizontal="center" vertical="center" wrapText="1"/>
    </xf>
    <xf numFmtId="0" fontId="11" fillId="7" borderId="0" xfId="0" applyFont="1" applyFill="1" applyAlignment="1" applyProtection="1">
      <alignment horizontal="left" vertical="center"/>
    </xf>
    <xf numFmtId="10" fontId="12" fillId="10" borderId="27" xfId="2" applyNumberFormat="1" applyFont="1" applyFill="1" applyBorder="1" applyAlignment="1" applyProtection="1">
      <alignment horizontal="center"/>
    </xf>
    <xf numFmtId="0" fontId="5" fillId="2" borderId="1" xfId="3" applyFont="1" applyFill="1" applyBorder="1" applyAlignment="1" applyProtection="1">
      <alignment horizontal="center" vertical="center"/>
    </xf>
    <xf numFmtId="165" fontId="0" fillId="10" borderId="28" xfId="0" applyNumberFormat="1" applyFill="1" applyBorder="1" applyAlignment="1" applyProtection="1">
      <alignment horizontal="center" vertical="center"/>
    </xf>
    <xf numFmtId="167" fontId="0" fillId="10" borderId="29" xfId="1" applyNumberFormat="1" applyFont="1" applyFill="1" applyBorder="1" applyAlignment="1" applyProtection="1">
      <alignment horizontal="center" vertical="center"/>
    </xf>
    <xf numFmtId="167" fontId="0" fillId="10" borderId="29" xfId="1" applyNumberFormat="1" applyFont="1" applyFill="1" applyBorder="1" applyAlignment="1" applyProtection="1">
      <alignment horizontal="center"/>
    </xf>
    <xf numFmtId="167" fontId="0" fillId="10" borderId="30" xfId="1" applyNumberFormat="1" applyFont="1" applyFill="1" applyBorder="1" applyAlignment="1" applyProtection="1">
      <alignment horizontal="center"/>
    </xf>
    <xf numFmtId="165" fontId="0" fillId="10" borderId="7" xfId="0" applyNumberFormat="1" applyFill="1" applyBorder="1" applyAlignment="1" applyProtection="1">
      <alignment horizontal="center" vertical="center"/>
    </xf>
    <xf numFmtId="167" fontId="0" fillId="10" borderId="8" xfId="1" applyNumberFormat="1" applyFont="1" applyFill="1" applyBorder="1" applyAlignment="1" applyProtection="1">
      <alignment horizontal="center" vertical="center"/>
    </xf>
    <xf numFmtId="167" fontId="0" fillId="10" borderId="8" xfId="1" applyNumberFormat="1" applyFont="1" applyFill="1" applyBorder="1" applyAlignment="1" applyProtection="1">
      <alignment horizontal="center"/>
    </xf>
    <xf numFmtId="167" fontId="0" fillId="10" borderId="9" xfId="1" applyNumberFormat="1" applyFont="1" applyFill="1" applyBorder="1" applyAlignment="1" applyProtection="1">
      <alignment horizontal="center"/>
    </xf>
    <xf numFmtId="168" fontId="0" fillId="7" borderId="0" xfId="0" applyNumberFormat="1" applyFill="1" applyProtection="1"/>
    <xf numFmtId="2" fontId="0" fillId="7" borderId="0" xfId="0" applyNumberFormat="1" applyFill="1" applyProtection="1"/>
    <xf numFmtId="169" fontId="10" fillId="7" borderId="31" xfId="2" applyNumberFormat="1" applyFont="1" applyFill="1" applyBorder="1" applyAlignment="1" applyProtection="1">
      <alignment horizontal="center"/>
    </xf>
    <xf numFmtId="167" fontId="0" fillId="7" borderId="32" xfId="1" applyNumberFormat="1" applyFont="1" applyFill="1" applyBorder="1" applyAlignment="1" applyProtection="1">
      <alignment horizontal="center"/>
    </xf>
    <xf numFmtId="10" fontId="0" fillId="8" borderId="0" xfId="2" applyNumberFormat="1" applyFont="1" applyFill="1" applyProtection="1"/>
    <xf numFmtId="0" fontId="10" fillId="7" borderId="0" xfId="0" applyFont="1" applyFill="1" applyAlignment="1" applyProtection="1">
      <alignment horizontal="center"/>
    </xf>
    <xf numFmtId="4" fontId="10" fillId="0" borderId="0" xfId="0" applyNumberFormat="1" applyFont="1" applyAlignment="1" applyProtection="1">
      <alignment horizontal="center" vertical="center"/>
    </xf>
    <xf numFmtId="10" fontId="12" fillId="7" borderId="0" xfId="2" applyNumberFormat="1" applyFont="1" applyFill="1" applyBorder="1" applyAlignment="1" applyProtection="1">
      <alignment horizontal="center"/>
    </xf>
    <xf numFmtId="16" fontId="0" fillId="10" borderId="28" xfId="0" applyNumberFormat="1" applyFill="1" applyBorder="1" applyAlignment="1" applyProtection="1">
      <alignment horizontal="center" vertical="center"/>
    </xf>
    <xf numFmtId="44" fontId="0" fillId="10" borderId="29" xfId="1" applyNumberFormat="1" applyFont="1" applyFill="1" applyBorder="1" applyAlignment="1" applyProtection="1">
      <alignment horizontal="center"/>
    </xf>
    <xf numFmtId="16" fontId="0" fillId="10" borderId="7" xfId="0" applyNumberFormat="1" applyFill="1" applyBorder="1" applyAlignment="1" applyProtection="1">
      <alignment horizontal="center" vertical="center"/>
    </xf>
    <xf numFmtId="167" fontId="0" fillId="10" borderId="8" xfId="9" applyNumberFormat="1" applyFont="1" applyFill="1" applyBorder="1" applyAlignment="1" applyProtection="1">
      <alignment horizontal="center"/>
    </xf>
    <xf numFmtId="169" fontId="10" fillId="7" borderId="33" xfId="2" applyNumberFormat="1" applyFont="1" applyFill="1" applyBorder="1" applyAlignment="1" applyProtection="1">
      <alignment horizontal="center"/>
    </xf>
    <xf numFmtId="170" fontId="1" fillId="0" borderId="34" xfId="1" applyNumberFormat="1" applyFont="1" applyBorder="1" applyAlignment="1" applyProtection="1">
      <alignment horizontal="center" vertical="center"/>
    </xf>
    <xf numFmtId="0" fontId="3" fillId="9" borderId="3" xfId="3" applyFont="1" applyFill="1" applyBorder="1" applyAlignment="1" applyProtection="1">
      <alignment horizontal="center" vertical="center" wrapText="1"/>
    </xf>
    <xf numFmtId="0" fontId="3" fillId="9" borderId="0" xfId="3" applyFont="1" applyFill="1" applyAlignment="1" applyProtection="1">
      <alignment horizontal="center" vertical="center" wrapText="1"/>
    </xf>
    <xf numFmtId="0" fontId="3" fillId="9" borderId="8" xfId="3" applyFont="1" applyFill="1" applyBorder="1" applyAlignment="1" applyProtection="1">
      <alignment horizontal="center" vertical="center" wrapText="1"/>
    </xf>
    <xf numFmtId="0" fontId="3" fillId="3" borderId="2" xfId="3" applyFont="1" applyFill="1" applyBorder="1" applyAlignment="1" applyProtection="1">
      <alignment horizontal="center" vertical="center"/>
    </xf>
    <xf numFmtId="0" fontId="3" fillId="3" borderId="3" xfId="3" applyFont="1" applyFill="1" applyBorder="1" applyAlignment="1" applyProtection="1">
      <alignment horizontal="center" vertical="center"/>
    </xf>
    <xf numFmtId="0" fontId="3" fillId="3" borderId="4" xfId="3" applyFont="1" applyFill="1" applyBorder="1" applyAlignment="1" applyProtection="1">
      <alignment horizontal="center" vertical="center"/>
    </xf>
    <xf numFmtId="0" fontId="4" fillId="4" borderId="5" xfId="6" applyFont="1" applyFill="1" applyBorder="1" applyAlignment="1" applyProtection="1">
      <alignment horizontal="center" vertical="center" wrapText="1"/>
    </xf>
    <xf numFmtId="0" fontId="4" fillId="4" borderId="0" xfId="6" applyFont="1" applyFill="1" applyAlignment="1" applyProtection="1">
      <alignment horizontal="center" vertical="center" wrapText="1"/>
    </xf>
    <xf numFmtId="0" fontId="4" fillId="4" borderId="6" xfId="6" applyFont="1" applyFill="1" applyBorder="1" applyAlignment="1" applyProtection="1">
      <alignment horizontal="center" vertical="center" wrapText="1"/>
    </xf>
    <xf numFmtId="0" fontId="4" fillId="4" borderId="7" xfId="6" applyFont="1" applyFill="1" applyBorder="1" applyAlignment="1" applyProtection="1">
      <alignment horizontal="center" vertical="center" wrapText="1"/>
    </xf>
    <xf numFmtId="0" fontId="4" fillId="4" borderId="8" xfId="6" applyFont="1" applyFill="1" applyBorder="1" applyAlignment="1" applyProtection="1">
      <alignment horizontal="center" vertical="center" wrapText="1"/>
    </xf>
    <xf numFmtId="0" fontId="4" fillId="4" borderId="9" xfId="6" applyFont="1" applyFill="1" applyBorder="1" applyAlignment="1" applyProtection="1">
      <alignment horizontal="center" vertical="center" wrapText="1"/>
    </xf>
  </cellXfs>
  <cellStyles count="12">
    <cellStyle name="Millares" xfId="1" builtinId="3"/>
    <cellStyle name="Millares 2" xfId="8" xr:uid="{00000000-0005-0000-0000-000001000000}"/>
    <cellStyle name="Millares 3" xfId="11" xr:uid="{00000000-0005-0000-0000-000002000000}"/>
    <cellStyle name="Moneda" xfId="9" builtinId="4"/>
    <cellStyle name="Normal" xfId="0" builtinId="0"/>
    <cellStyle name="Normal 2" xfId="10" xr:uid="{00000000-0005-0000-0000-000005000000}"/>
    <cellStyle name="Normal 3" xfId="3" xr:uid="{00000000-0005-0000-0000-000006000000}"/>
    <cellStyle name="Normal 3 2" xfId="5" xr:uid="{00000000-0005-0000-0000-000007000000}"/>
    <cellStyle name="Normal_Calculadora GFG 2" xfId="6" xr:uid="{00000000-0005-0000-0000-000008000000}"/>
    <cellStyle name="Porcentaje" xfId="2" builtinId="5"/>
    <cellStyle name="Porcentaje 2" xfId="4" xr:uid="{00000000-0005-0000-0000-00000A000000}"/>
    <cellStyle name="Porcentaje 2 2" xfId="7" xr:uid="{00000000-0005-0000-0000-00000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1</xdr:row>
      <xdr:rowOff>28575</xdr:rowOff>
    </xdr:from>
    <xdr:to>
      <xdr:col>2</xdr:col>
      <xdr:colOff>624727</xdr:colOff>
      <xdr:row>3</xdr:row>
      <xdr:rowOff>180975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6357FD57-717A-674E-9E02-B698A22BC3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33655"/>
        <a:stretch>
          <a:fillRect/>
        </a:stretch>
      </xdr:blipFill>
      <xdr:spPr bwMode="auto">
        <a:xfrm>
          <a:off x="485775" y="231775"/>
          <a:ext cx="2266202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495300</xdr:colOff>
      <xdr:row>1</xdr:row>
      <xdr:rowOff>9525</xdr:rowOff>
    </xdr:from>
    <xdr:to>
      <xdr:col>7</xdr:col>
      <xdr:colOff>604432</xdr:colOff>
      <xdr:row>3</xdr:row>
      <xdr:rowOff>180975</xdr:rowOff>
    </xdr:to>
    <xdr:pic>
      <xdr:nvPicPr>
        <xdr:cNvPr id="3" name="3 Imagen">
          <a:extLst>
            <a:ext uri="{FF2B5EF4-FFF2-40B4-BE49-F238E27FC236}">
              <a16:creationId xmlns:a16="http://schemas.microsoft.com/office/drawing/2014/main" id="{ACA248A1-5145-8842-AC65-A59042F57A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8400" y="212725"/>
          <a:ext cx="1214032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6"/>
  <sheetViews>
    <sheetView tabSelected="1" zoomScale="120" zoomScaleNormal="120" workbookViewId="0">
      <selection activeCell="C17" sqref="C17"/>
    </sheetView>
  </sheetViews>
  <sheetFormatPr baseColWidth="10" defaultColWidth="11.42578125" defaultRowHeight="15" x14ac:dyDescent="0.25"/>
  <cols>
    <col min="1" max="1" width="6" style="13" customWidth="1"/>
    <col min="2" max="2" width="22.28515625" style="13" customWidth="1"/>
    <col min="3" max="3" width="16.7109375" style="13" bestFit="1" customWidth="1"/>
    <col min="4" max="4" width="16" style="13" bestFit="1" customWidth="1"/>
    <col min="5" max="5" width="20.7109375" style="13" bestFit="1" customWidth="1"/>
    <col min="6" max="6" width="18.140625" style="13" bestFit="1" customWidth="1"/>
    <col min="7" max="7" width="14.28515625" style="13" customWidth="1"/>
    <col min="8" max="11" width="11.42578125" style="13"/>
    <col min="12" max="12" width="13.42578125" style="13" bestFit="1" customWidth="1"/>
    <col min="13" max="13" width="11.42578125" style="13"/>
    <col min="14" max="14" width="13" style="13" bestFit="1" customWidth="1"/>
    <col min="15" max="16" width="11.42578125" style="13"/>
    <col min="17" max="17" width="11.7109375" style="13" customWidth="1"/>
    <col min="18" max="18" width="13" style="13" bestFit="1" customWidth="1"/>
    <col min="19" max="19" width="8.28515625" style="13" bestFit="1" customWidth="1"/>
    <col min="20" max="16384" width="11.42578125" style="13"/>
  </cols>
  <sheetData>
    <row r="1" spans="1:10" ht="15.75" thickBot="1" x14ac:dyDescent="0.3">
      <c r="A1" s="12"/>
      <c r="B1" s="12"/>
      <c r="C1" s="12"/>
      <c r="D1" s="12"/>
      <c r="E1" s="12"/>
      <c r="F1" s="12"/>
      <c r="G1" s="12"/>
      <c r="H1" s="12"/>
      <c r="I1" s="12"/>
    </row>
    <row r="2" spans="1:10" ht="15" customHeight="1" x14ac:dyDescent="0.25">
      <c r="A2" s="12"/>
      <c r="B2" s="14"/>
      <c r="C2" s="15"/>
      <c r="D2" s="76" t="s">
        <v>0</v>
      </c>
      <c r="E2" s="76"/>
      <c r="F2" s="76"/>
      <c r="G2" s="16"/>
      <c r="H2" s="17"/>
      <c r="I2" s="12"/>
    </row>
    <row r="3" spans="1:10" x14ac:dyDescent="0.25">
      <c r="A3" s="12"/>
      <c r="B3" s="18"/>
      <c r="C3" s="19"/>
      <c r="D3" s="77"/>
      <c r="E3" s="77"/>
      <c r="F3" s="77"/>
      <c r="G3" s="20"/>
      <c r="H3" s="21"/>
      <c r="I3" s="12"/>
    </row>
    <row r="4" spans="1:10" ht="15.75" thickBot="1" x14ac:dyDescent="0.3">
      <c r="A4" s="12"/>
      <c r="B4" s="22"/>
      <c r="C4" s="23"/>
      <c r="D4" s="78"/>
      <c r="E4" s="78"/>
      <c r="F4" s="78"/>
      <c r="G4" s="24"/>
      <c r="H4" s="25"/>
      <c r="I4" s="12"/>
    </row>
    <row r="5" spans="1:10" ht="15.75" thickBot="1" x14ac:dyDescent="0.3">
      <c r="A5" s="12"/>
      <c r="B5" s="12"/>
      <c r="C5" s="12"/>
      <c r="D5" s="12"/>
      <c r="E5" s="12"/>
      <c r="F5" s="12"/>
      <c r="G5" s="12"/>
      <c r="H5" s="12"/>
      <c r="I5" s="12"/>
    </row>
    <row r="6" spans="1:10" ht="15.75" thickBot="1" x14ac:dyDescent="0.3">
      <c r="A6" s="12"/>
      <c r="B6" s="26" t="s">
        <v>3</v>
      </c>
      <c r="C6" s="26" t="s">
        <v>26</v>
      </c>
      <c r="D6" s="12"/>
      <c r="E6" s="27"/>
      <c r="F6" s="28" t="s">
        <v>10</v>
      </c>
      <c r="G6" s="12"/>
      <c r="H6" s="12"/>
      <c r="I6" s="12"/>
    </row>
    <row r="7" spans="1:10" x14ac:dyDescent="0.25">
      <c r="A7" s="12"/>
      <c r="B7" s="29" t="s">
        <v>4</v>
      </c>
      <c r="C7" s="30">
        <v>44209</v>
      </c>
      <c r="D7" s="12"/>
      <c r="E7" s="12"/>
      <c r="F7" s="12"/>
      <c r="G7" s="12"/>
      <c r="H7" s="12"/>
      <c r="I7" s="12"/>
    </row>
    <row r="8" spans="1:10" x14ac:dyDescent="0.25">
      <c r="A8" s="12"/>
      <c r="B8" s="31" t="s">
        <v>5</v>
      </c>
      <c r="C8" s="32">
        <f>+C7+C10</f>
        <v>44301</v>
      </c>
      <c r="D8" s="33"/>
      <c r="E8" s="34"/>
      <c r="F8" s="34"/>
      <c r="G8" s="34"/>
      <c r="H8" s="34"/>
      <c r="I8" s="12"/>
    </row>
    <row r="9" spans="1:10" x14ac:dyDescent="0.25">
      <c r="A9" s="12"/>
      <c r="B9" s="35" t="s">
        <v>6</v>
      </c>
      <c r="C9" s="1" t="s">
        <v>11</v>
      </c>
      <c r="D9" s="12"/>
      <c r="E9" s="34"/>
      <c r="F9" s="34"/>
      <c r="G9" s="34"/>
      <c r="H9" s="34"/>
      <c r="I9" s="12"/>
    </row>
    <row r="10" spans="1:10" x14ac:dyDescent="0.25">
      <c r="A10" s="12"/>
      <c r="B10" s="36" t="s">
        <v>7</v>
      </c>
      <c r="C10" s="2">
        <v>92</v>
      </c>
      <c r="D10" s="12"/>
      <c r="E10" s="34"/>
      <c r="F10" s="34"/>
      <c r="G10" s="34"/>
      <c r="H10" s="34"/>
      <c r="I10" s="12"/>
    </row>
    <row r="11" spans="1:10" x14ac:dyDescent="0.25">
      <c r="A11" s="12"/>
      <c r="B11" s="37" t="s">
        <v>8</v>
      </c>
      <c r="C11" s="3">
        <f>+(C8-C7)/365</f>
        <v>0.25205479452054796</v>
      </c>
      <c r="D11" s="12"/>
      <c r="E11" s="34"/>
      <c r="F11" s="34"/>
      <c r="G11" s="34"/>
      <c r="H11" s="34"/>
      <c r="I11" s="12"/>
      <c r="J11" s="38"/>
    </row>
    <row r="12" spans="1:10" ht="15.75" thickBot="1" x14ac:dyDescent="0.3">
      <c r="A12" s="12"/>
      <c r="B12" s="39" t="s">
        <v>9</v>
      </c>
      <c r="C12" s="4">
        <f>DURATION(B26,B27,C16,F24,1,3)</f>
        <v>0.25205479452054796</v>
      </c>
      <c r="D12" s="12"/>
      <c r="E12" s="34"/>
      <c r="F12" s="34"/>
      <c r="G12" s="34"/>
      <c r="H12" s="34"/>
      <c r="I12" s="12"/>
      <c r="J12" s="38"/>
    </row>
    <row r="13" spans="1:10" ht="15.75" thickBot="1" x14ac:dyDescent="0.3">
      <c r="A13" s="12"/>
      <c r="B13" s="12"/>
      <c r="C13" s="12"/>
      <c r="D13" s="12"/>
      <c r="E13" s="34"/>
      <c r="F13" s="34"/>
      <c r="G13" s="34"/>
      <c r="H13" s="34"/>
      <c r="I13" s="12"/>
      <c r="J13" s="38"/>
    </row>
    <row r="14" spans="1:10" x14ac:dyDescent="0.25">
      <c r="A14" s="12"/>
      <c r="B14" s="40" t="s">
        <v>30</v>
      </c>
      <c r="C14" s="8">
        <f>34.3125%</f>
        <v>0.34312500000000001</v>
      </c>
      <c r="D14" s="12"/>
      <c r="E14" s="34"/>
      <c r="F14" s="34"/>
      <c r="G14" s="34"/>
      <c r="H14" s="34"/>
      <c r="I14" s="12"/>
      <c r="J14" s="38"/>
    </row>
    <row r="15" spans="1:10" x14ac:dyDescent="0.25">
      <c r="A15" s="12"/>
      <c r="B15" s="41" t="s">
        <v>31</v>
      </c>
      <c r="C15" s="9">
        <v>0.04</v>
      </c>
      <c r="D15" s="12"/>
      <c r="E15" s="34"/>
      <c r="F15" s="42"/>
      <c r="G15" s="34"/>
      <c r="H15" s="34"/>
      <c r="I15" s="12"/>
    </row>
    <row r="16" spans="1:10" x14ac:dyDescent="0.25">
      <c r="A16" s="12"/>
      <c r="B16" s="43" t="s">
        <v>32</v>
      </c>
      <c r="C16" s="7">
        <f>+C15+C14</f>
        <v>0.38312499999999999</v>
      </c>
      <c r="D16" s="12"/>
      <c r="E16" s="34"/>
      <c r="F16" s="44"/>
      <c r="G16" s="34"/>
      <c r="H16" s="34"/>
      <c r="I16" s="12"/>
    </row>
    <row r="17" spans="1:10" ht="15.75" thickBot="1" x14ac:dyDescent="0.3">
      <c r="A17" s="12"/>
      <c r="B17" s="45" t="s">
        <v>27</v>
      </c>
      <c r="C17" s="10">
        <v>100</v>
      </c>
      <c r="D17" s="12"/>
      <c r="E17" s="34"/>
      <c r="F17" s="34"/>
      <c r="G17" s="34"/>
      <c r="H17" s="34"/>
      <c r="I17" s="12"/>
    </row>
    <row r="18" spans="1:10" ht="15.75" thickBot="1" x14ac:dyDescent="0.3">
      <c r="A18" s="12"/>
      <c r="B18" s="12"/>
      <c r="C18" s="12"/>
      <c r="D18" s="46"/>
      <c r="E18" s="12"/>
      <c r="F18" s="12"/>
      <c r="G18" s="12"/>
      <c r="H18" s="12"/>
      <c r="I18" s="12"/>
    </row>
    <row r="19" spans="1:10" x14ac:dyDescent="0.25">
      <c r="A19" s="12"/>
      <c r="B19" s="47" t="s">
        <v>12</v>
      </c>
      <c r="C19" s="5">
        <v>0.01</v>
      </c>
      <c r="D19" s="46"/>
      <c r="E19" s="12"/>
      <c r="F19" s="12"/>
      <c r="G19" s="12"/>
      <c r="H19" s="12"/>
      <c r="I19" s="12"/>
    </row>
    <row r="20" spans="1:10" x14ac:dyDescent="0.25">
      <c r="A20" s="12"/>
      <c r="B20" s="43" t="s">
        <v>13</v>
      </c>
      <c r="C20" s="6">
        <v>25.650226324383411</v>
      </c>
      <c r="D20" s="46"/>
      <c r="E20" s="12"/>
      <c r="F20" s="12"/>
      <c r="G20" s="12"/>
      <c r="H20" s="12"/>
      <c r="I20" s="12"/>
    </row>
    <row r="21" spans="1:10" ht="15.75" thickBot="1" x14ac:dyDescent="0.3">
      <c r="A21" s="12"/>
      <c r="B21" s="48" t="s">
        <v>14</v>
      </c>
      <c r="C21" s="11">
        <v>25.6502263243834</v>
      </c>
      <c r="D21" s="49"/>
      <c r="E21" s="12"/>
      <c r="F21" s="12"/>
      <c r="G21" s="12"/>
      <c r="H21" s="12"/>
      <c r="I21" s="12"/>
    </row>
    <row r="22" spans="1:10" ht="15.75" thickBot="1" x14ac:dyDescent="0.3">
      <c r="A22" s="12"/>
      <c r="B22" s="49"/>
      <c r="C22" s="49"/>
      <c r="D22" s="49"/>
      <c r="E22" s="12"/>
      <c r="F22" s="12"/>
      <c r="G22" s="12"/>
      <c r="H22" s="12"/>
      <c r="I22" s="12"/>
    </row>
    <row r="23" spans="1:10" ht="30" customHeight="1" x14ac:dyDescent="0.25">
      <c r="A23" s="12"/>
      <c r="B23" s="12"/>
      <c r="C23" s="12"/>
      <c r="D23" s="12"/>
      <c r="E23" s="12"/>
      <c r="F23" s="50" t="s">
        <v>28</v>
      </c>
      <c r="G23" s="50" t="s">
        <v>29</v>
      </c>
      <c r="H23" s="12"/>
      <c r="I23" s="12"/>
    </row>
    <row r="24" spans="1:10" ht="15.75" thickBot="1" x14ac:dyDescent="0.3">
      <c r="A24" s="12"/>
      <c r="B24" s="51" t="s">
        <v>15</v>
      </c>
      <c r="C24" s="12"/>
      <c r="D24" s="12"/>
      <c r="E24" s="12"/>
      <c r="F24" s="52">
        <f>NOMINAL(XIRR(F26:F27,$B$26:$B$27),1)</f>
        <v>0.44157598614692684</v>
      </c>
      <c r="G24" s="52">
        <f>NOMINAL(XIRR(G26:G27,$C$7:$C$8),1)</f>
        <v>0.44157598614692684</v>
      </c>
      <c r="H24" s="12"/>
      <c r="I24" s="12"/>
    </row>
    <row r="25" spans="1:10" ht="15.75" thickBot="1" x14ac:dyDescent="0.3">
      <c r="A25" s="12"/>
      <c r="B25" s="53" t="s">
        <v>16</v>
      </c>
      <c r="C25" s="53" t="s">
        <v>17</v>
      </c>
      <c r="D25" s="53" t="s">
        <v>18</v>
      </c>
      <c r="E25" s="53" t="s">
        <v>19</v>
      </c>
      <c r="F25" s="53" t="s">
        <v>20</v>
      </c>
      <c r="G25" s="53" t="s">
        <v>21</v>
      </c>
      <c r="H25" s="12"/>
      <c r="I25" s="12"/>
    </row>
    <row r="26" spans="1:10" x14ac:dyDescent="0.25">
      <c r="A26" s="12"/>
      <c r="B26" s="54">
        <f>+C7</f>
        <v>44209</v>
      </c>
      <c r="C26" s="55">
        <f>+C17</f>
        <v>100</v>
      </c>
      <c r="D26" s="56"/>
      <c r="E26" s="56"/>
      <c r="F26" s="56">
        <f>+-C17</f>
        <v>-100</v>
      </c>
      <c r="G26" s="57">
        <f>+F26</f>
        <v>-100</v>
      </c>
      <c r="H26" s="12"/>
      <c r="I26" s="12"/>
    </row>
    <row r="27" spans="1:10" ht="15.75" thickBot="1" x14ac:dyDescent="0.3">
      <c r="A27" s="12"/>
      <c r="B27" s="58">
        <f>+C8</f>
        <v>44301</v>
      </c>
      <c r="C27" s="59">
        <f>+C17</f>
        <v>100</v>
      </c>
      <c r="D27" s="60">
        <f>+C27</f>
        <v>100</v>
      </c>
      <c r="E27" s="60">
        <f>+C27*C16*((B27-B26)/365)</f>
        <v>9.6568493150684933</v>
      </c>
      <c r="F27" s="60">
        <f>+D27+E27</f>
        <v>109.6568493150685</v>
      </c>
      <c r="G27" s="61">
        <f>F27+F38</f>
        <v>109.6568493150685</v>
      </c>
      <c r="H27" s="12"/>
      <c r="I27" s="12"/>
    </row>
    <row r="28" spans="1:10" ht="15.75" thickBot="1" x14ac:dyDescent="0.3">
      <c r="A28" s="12"/>
      <c r="B28" s="12"/>
      <c r="C28" s="12"/>
      <c r="D28" s="62"/>
      <c r="E28" s="63"/>
      <c r="F28" s="63"/>
      <c r="G28" s="12"/>
      <c r="H28" s="12"/>
      <c r="I28" s="12"/>
    </row>
    <row r="29" spans="1:10" ht="15.75" thickBot="1" x14ac:dyDescent="0.3">
      <c r="A29" s="12"/>
      <c r="B29" s="12"/>
      <c r="C29" s="12"/>
      <c r="D29" s="12"/>
      <c r="E29" s="12"/>
      <c r="F29" s="64" t="s">
        <v>22</v>
      </c>
      <c r="G29" s="65">
        <f>SUM(G27:G27)</f>
        <v>109.6568493150685</v>
      </c>
      <c r="H29" s="12"/>
      <c r="I29" s="12"/>
      <c r="J29" s="66"/>
    </row>
    <row r="30" spans="1:10" x14ac:dyDescent="0.25">
      <c r="A30" s="12"/>
      <c r="B30" s="12"/>
      <c r="C30" s="12"/>
      <c r="D30" s="12"/>
      <c r="E30" s="12"/>
      <c r="F30" s="12"/>
      <c r="G30" s="12"/>
      <c r="H30" s="12"/>
      <c r="I30" s="12"/>
    </row>
    <row r="31" spans="1:10" x14ac:dyDescent="0.25">
      <c r="A31" s="12"/>
      <c r="B31" s="12"/>
      <c r="C31" s="12"/>
      <c r="D31" s="12"/>
      <c r="E31" s="12"/>
      <c r="F31" s="12"/>
      <c r="G31" s="12"/>
      <c r="H31" s="12"/>
      <c r="I31" s="12"/>
    </row>
    <row r="32" spans="1:10" x14ac:dyDescent="0.25">
      <c r="A32" s="12"/>
      <c r="B32" s="12"/>
      <c r="C32" s="12"/>
      <c r="D32" s="67"/>
      <c r="E32" s="67"/>
      <c r="F32" s="67"/>
      <c r="G32" s="12"/>
      <c r="H32" s="12"/>
      <c r="I32" s="12"/>
    </row>
    <row r="33" spans="1:9" ht="15.75" thickBot="1" x14ac:dyDescent="0.3">
      <c r="A33" s="12"/>
      <c r="B33" s="51" t="s">
        <v>23</v>
      </c>
      <c r="C33" s="12"/>
      <c r="D33" s="68"/>
      <c r="E33" s="69"/>
      <c r="F33" s="69"/>
      <c r="G33" s="12"/>
      <c r="H33" s="12"/>
      <c r="I33" s="12"/>
    </row>
    <row r="34" spans="1:9" ht="15.75" thickBot="1" x14ac:dyDescent="0.3">
      <c r="A34" s="12"/>
      <c r="B34" s="53" t="s">
        <v>16</v>
      </c>
      <c r="C34" s="53" t="s">
        <v>17</v>
      </c>
      <c r="D34" s="53" t="s">
        <v>18</v>
      </c>
      <c r="E34" s="53" t="s">
        <v>24</v>
      </c>
      <c r="F34" s="53" t="s">
        <v>21</v>
      </c>
      <c r="G34" s="12"/>
      <c r="H34" s="12"/>
      <c r="I34" s="12"/>
    </row>
    <row r="35" spans="1:9" x14ac:dyDescent="0.25">
      <c r="A35" s="12"/>
      <c r="B35" s="70">
        <f>C7</f>
        <v>44209</v>
      </c>
      <c r="C35" s="56">
        <f>C26</f>
        <v>100</v>
      </c>
      <c r="D35" s="56"/>
      <c r="E35" s="71"/>
      <c r="F35" s="57">
        <f>-C35</f>
        <v>-100</v>
      </c>
      <c r="G35" s="12"/>
      <c r="H35" s="12"/>
      <c r="I35" s="12"/>
    </row>
    <row r="36" spans="1:9" ht="15.75" thickBot="1" x14ac:dyDescent="0.3">
      <c r="A36" s="12"/>
      <c r="B36" s="72">
        <f>+C8</f>
        <v>44301</v>
      </c>
      <c r="C36" s="60">
        <f>C27</f>
        <v>100</v>
      </c>
      <c r="D36" s="60">
        <f>D27</f>
        <v>100</v>
      </c>
      <c r="E36" s="73">
        <f>+C36*C19*((B36-B35)/365)+C35*(C21/C20-1)</f>
        <v>0.25205479452050356</v>
      </c>
      <c r="F36" s="61">
        <f>+D36+E36</f>
        <v>100.2520547945205</v>
      </c>
      <c r="G36" s="12"/>
      <c r="H36" s="12"/>
      <c r="I36" s="12"/>
    </row>
    <row r="37" spans="1:9" ht="15.75" thickBot="1" x14ac:dyDescent="0.3">
      <c r="A37" s="12"/>
      <c r="B37" s="12"/>
      <c r="C37" s="12"/>
      <c r="D37" s="12"/>
      <c r="E37" s="12"/>
      <c r="F37" s="12"/>
      <c r="G37" s="12"/>
      <c r="H37" s="12"/>
      <c r="I37" s="12"/>
    </row>
    <row r="38" spans="1:9" ht="15.75" thickBot="1" x14ac:dyDescent="0.3">
      <c r="A38" s="12"/>
      <c r="B38" s="12"/>
      <c r="C38" s="12"/>
      <c r="D38" s="12"/>
      <c r="E38" s="74" t="s">
        <v>25</v>
      </c>
      <c r="F38" s="75">
        <f>IF(F36-F27&lt;=0,0,+F36-F27)</f>
        <v>0</v>
      </c>
      <c r="G38" s="12"/>
      <c r="H38" s="12"/>
      <c r="I38" s="12"/>
    </row>
    <row r="39" spans="1:9" x14ac:dyDescent="0.25">
      <c r="A39" s="12"/>
      <c r="B39" s="12"/>
      <c r="C39" s="12"/>
      <c r="D39" s="12"/>
      <c r="E39" s="12"/>
      <c r="F39" s="12"/>
      <c r="G39" s="12"/>
      <c r="H39" s="12"/>
      <c r="I39" s="12"/>
    </row>
    <row r="40" spans="1:9" ht="15.75" thickBot="1" x14ac:dyDescent="0.3">
      <c r="A40" s="12"/>
      <c r="B40" s="12"/>
      <c r="C40" s="12"/>
      <c r="D40" s="12"/>
      <c r="E40" s="12"/>
      <c r="F40" s="12"/>
      <c r="G40" s="12"/>
      <c r="H40" s="12"/>
      <c r="I40" s="12"/>
    </row>
    <row r="41" spans="1:9" x14ac:dyDescent="0.25">
      <c r="A41" s="12"/>
      <c r="B41" s="79" t="s">
        <v>1</v>
      </c>
      <c r="C41" s="80"/>
      <c r="D41" s="80"/>
      <c r="E41" s="80"/>
      <c r="F41" s="80"/>
      <c r="G41" s="81"/>
      <c r="H41" s="12"/>
      <c r="I41" s="12"/>
    </row>
    <row r="42" spans="1:9" x14ac:dyDescent="0.25">
      <c r="A42" s="12"/>
      <c r="B42" s="82" t="s">
        <v>2</v>
      </c>
      <c r="C42" s="83"/>
      <c r="D42" s="83"/>
      <c r="E42" s="83"/>
      <c r="F42" s="83"/>
      <c r="G42" s="84"/>
      <c r="H42" s="12"/>
      <c r="I42" s="12"/>
    </row>
    <row r="43" spans="1:9" x14ac:dyDescent="0.25">
      <c r="A43" s="12"/>
      <c r="B43" s="82"/>
      <c r="C43" s="83"/>
      <c r="D43" s="83"/>
      <c r="E43" s="83"/>
      <c r="F43" s="83"/>
      <c r="G43" s="84"/>
      <c r="H43" s="12"/>
      <c r="I43" s="12"/>
    </row>
    <row r="44" spans="1:9" x14ac:dyDescent="0.25">
      <c r="A44" s="12"/>
      <c r="B44" s="82"/>
      <c r="C44" s="83"/>
      <c r="D44" s="83"/>
      <c r="E44" s="83"/>
      <c r="F44" s="83"/>
      <c r="G44" s="84"/>
      <c r="H44" s="12"/>
      <c r="I44" s="12"/>
    </row>
    <row r="45" spans="1:9" x14ac:dyDescent="0.25">
      <c r="A45" s="12"/>
      <c r="B45" s="82"/>
      <c r="C45" s="83"/>
      <c r="D45" s="83"/>
      <c r="E45" s="83"/>
      <c r="F45" s="83"/>
      <c r="G45" s="84"/>
      <c r="H45" s="12"/>
      <c r="I45" s="12"/>
    </row>
    <row r="46" spans="1:9" ht="15.75" thickBot="1" x14ac:dyDescent="0.3">
      <c r="A46" s="12"/>
      <c r="B46" s="85"/>
      <c r="C46" s="86"/>
      <c r="D46" s="86"/>
      <c r="E46" s="86"/>
      <c r="F46" s="86"/>
      <c r="G46" s="87"/>
      <c r="H46" s="12"/>
      <c r="I46" s="12"/>
    </row>
  </sheetData>
  <sheetProtection password="F52F" sheet="1" objects="1" scenarios="1" selectLockedCells="1"/>
  <mergeCells count="3">
    <mergeCell ref="D2:F4"/>
    <mergeCell ref="B41:G41"/>
    <mergeCell ref="B42:G46"/>
  </mergeCells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92 días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Nicolas Ezequiel Toledo</dc:creator>
  <cp:lastModifiedBy>Gustavo ALFANO</cp:lastModifiedBy>
  <dcterms:created xsi:type="dcterms:W3CDTF">2019-05-13T19:57:50Z</dcterms:created>
  <dcterms:modified xsi:type="dcterms:W3CDTF">2021-01-07T17:22:41Z</dcterms:modified>
</cp:coreProperties>
</file>