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0730" windowHeight="11760"/>
  </bookViews>
  <sheets>
    <sheet name="91 días" sheetId="3" r:id="rId1"/>
  </sheets>
  <definedNames>
    <definedName name="_Order1" hidden="1">255</definedName>
    <definedName name="_Order2" hidden="1">255</definedName>
    <definedName name="aw">#REF!</definedName>
    <definedName name="bw">#REF!</definedName>
    <definedName name="ch">#REF!</definedName>
    <definedName name="ck">#REF!</definedName>
    <definedName name="cz">#REF!</definedName>
    <definedName name="dj">#REF!</definedName>
    <definedName name="dv">#REF!</definedName>
    <definedName name="ex">#REF!</definedName>
    <definedName name="ff">#REF!</definedName>
    <definedName name="fran">#REF!</definedName>
    <definedName name="fw">#REF!</definedName>
    <definedName name="gr">#REF!</definedName>
    <definedName name="gw">#REF!</definedName>
    <definedName name="hk">#REF!</definedName>
    <definedName name="hx">#REF!</definedName>
    <definedName name="il">#REF!</definedName>
    <definedName name="ip">#REF!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3"/>
  <c r="B23"/>
  <c r="C24" l="1"/>
  <c r="F23"/>
  <c r="C23"/>
  <c r="C16"/>
  <c r="E24" l="1"/>
  <c r="C8"/>
  <c r="D24"/>
  <c r="C11" l="1"/>
  <c r="F24" l="1"/>
  <c r="C18" l="1"/>
  <c r="C12" s="1"/>
</calcChain>
</file>

<file path=xl/sharedStrings.xml><?xml version="1.0" encoding="utf-8"?>
<sst xmlns="http://schemas.openxmlformats.org/spreadsheetml/2006/main" count="24" uniqueCount="24">
  <si>
    <t>Letras de Corto Plazo de la Ciudad de Buenos Aires</t>
  </si>
  <si>
    <t>Calculadora</t>
  </si>
  <si>
    <t>La presente planilla de cálculo ha sido puesta a disposición solamente a modo ilustrativo y ejemplificativo. El Inversor deberá, a los efectos de la suscripción de las Letras del Tesoro, basarse en sus propios cálculos y evaluación de los Términos y Condiciones de las mismas descriptos en el  Prospecto que ha tenido a su disposición, a fin de determinar el rendimiento de las mismas. Se aclara que el uso de la Planilla de cálculo no es obligatorio para el inversor, sino meramente orientativo, y que los resultados que ésta arroje no serán vinculantes; por tal motivo la Ciudad Autónoma de Buenos Aires no asumirá responsabilidad alguna con motivo de cualquier error cometido en la realización de los cálculos o en su interpretación por parte del Inversor.</t>
  </si>
  <si>
    <t>Letras CABA</t>
  </si>
  <si>
    <t>Fecha de Liquidación</t>
  </si>
  <si>
    <t>Fecha de Vencimiento</t>
  </si>
  <si>
    <t>Cupón de Interés</t>
  </si>
  <si>
    <r>
      <t xml:space="preserve">Plazo Total </t>
    </r>
    <r>
      <rPr>
        <i/>
        <sz val="10"/>
        <rFont val="Arial"/>
        <family val="2"/>
      </rPr>
      <t>(días)</t>
    </r>
  </si>
  <si>
    <r>
      <t xml:space="preserve">Average Life </t>
    </r>
    <r>
      <rPr>
        <i/>
        <sz val="10"/>
        <rFont val="Arial"/>
        <family val="2"/>
      </rPr>
      <t>(años)</t>
    </r>
  </si>
  <si>
    <r>
      <t>Duration</t>
    </r>
    <r>
      <rPr>
        <i/>
        <sz val="10"/>
        <rFont val="Arial"/>
        <family val="2"/>
      </rPr>
      <t xml:space="preserve"> (años)</t>
    </r>
  </si>
  <si>
    <t>Celdas modificables</t>
  </si>
  <si>
    <t>BADLAR Promedio</t>
  </si>
  <si>
    <t>Margen</t>
  </si>
  <si>
    <t>BADLAR + Margen</t>
  </si>
  <si>
    <t>Monto a Suscribir</t>
  </si>
  <si>
    <t>Fecha</t>
  </si>
  <si>
    <t>Capital</t>
  </si>
  <si>
    <t>Amortización</t>
  </si>
  <si>
    <t>Interés</t>
  </si>
  <si>
    <t>Flujo</t>
  </si>
  <si>
    <t>$ Variable</t>
  </si>
  <si>
    <t>Badlar + Margen a Licitar</t>
  </si>
  <si>
    <t>TIR</t>
  </si>
  <si>
    <t>Cash Flow Letra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</si>
</sst>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[$-C0A]dd\-mmm\-yy;@"/>
    <numFmt numFmtId="166" formatCode="0.000%"/>
    <numFmt numFmtId="167" formatCode="&quot;$&quot;\ #,##0"/>
    <numFmt numFmtId="168" formatCode="&quot;$&quot;\ #,##0.00"/>
    <numFmt numFmtId="169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 tint="0.14999847407452621"/>
      <name val="Arial"/>
      <family val="2"/>
    </font>
    <font>
      <sz val="8"/>
      <name val="Arial"/>
      <family val="2"/>
    </font>
    <font>
      <b/>
      <sz val="10"/>
      <color theme="1" tint="0.14999847407452621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theme="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medium">
        <color theme="1"/>
      </right>
      <top/>
      <bottom style="thin">
        <color indexed="9"/>
      </bottom>
      <diagonal/>
    </border>
    <border>
      <left style="medium">
        <color theme="1"/>
      </left>
      <right style="medium">
        <color indexed="64"/>
      </right>
      <top style="thin">
        <color indexed="9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9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9"/>
      </bottom>
      <diagonal/>
    </border>
    <border>
      <left style="medium">
        <color theme="1"/>
      </left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0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9"/>
      </bottom>
      <diagonal/>
    </border>
    <border>
      <left style="medium">
        <color theme="1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0"/>
      </bottom>
      <diagonal/>
    </border>
    <border>
      <left/>
      <right style="medium">
        <color theme="1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3" fontId="2" fillId="5" borderId="14" xfId="4" applyNumberFormat="1" applyFont="1" applyFill="1" applyBorder="1" applyAlignment="1" applyProtection="1">
      <alignment horizontal="center" vertical="center"/>
    </xf>
    <xf numFmtId="4" fontId="2" fillId="4" borderId="17" xfId="4" applyNumberFormat="1" applyFont="1" applyFill="1" applyBorder="1" applyAlignment="1" applyProtection="1">
      <alignment horizontal="center" vertical="center"/>
    </xf>
    <xf numFmtId="4" fontId="2" fillId="4" borderId="19" xfId="4" applyNumberFormat="1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0" fillId="8" borderId="0" xfId="0" applyFill="1" applyProtection="1"/>
    <xf numFmtId="0" fontId="0" fillId="9" borderId="1" xfId="0" applyFill="1" applyBorder="1" applyProtection="1"/>
    <xf numFmtId="0" fontId="0" fillId="9" borderId="2" xfId="0" applyFill="1" applyBorder="1" applyProtection="1"/>
    <xf numFmtId="0" fontId="3" fillId="9" borderId="2" xfId="3" applyFont="1" applyFill="1" applyBorder="1" applyAlignment="1" applyProtection="1">
      <alignment vertical="center" wrapText="1"/>
    </xf>
    <xf numFmtId="0" fontId="0" fillId="9" borderId="3" xfId="0" applyFill="1" applyBorder="1" applyProtection="1"/>
    <xf numFmtId="0" fontId="0" fillId="9" borderId="4" xfId="0" applyFill="1" applyBorder="1" applyProtection="1"/>
    <xf numFmtId="0" fontId="0" fillId="9" borderId="0" xfId="0" applyFill="1" applyProtection="1"/>
    <xf numFmtId="0" fontId="3" fillId="9" borderId="0" xfId="3" applyFont="1" applyFill="1" applyAlignment="1" applyProtection="1">
      <alignment vertical="center" wrapText="1"/>
    </xf>
    <xf numFmtId="0" fontId="0" fillId="9" borderId="5" xfId="0" applyFill="1" applyBorder="1" applyProtection="1"/>
    <xf numFmtId="0" fontId="0" fillId="9" borderId="6" xfId="0" applyFill="1" applyBorder="1" applyProtection="1"/>
    <xf numFmtId="0" fontId="0" fillId="9" borderId="7" xfId="0" applyFill="1" applyBorder="1" applyProtection="1"/>
    <xf numFmtId="0" fontId="3" fillId="9" borderId="7" xfId="3" applyFont="1" applyFill="1" applyBorder="1" applyAlignment="1" applyProtection="1">
      <alignment vertical="center" wrapText="1"/>
    </xf>
    <xf numFmtId="0" fontId="0" fillId="9" borderId="8" xfId="0" applyFill="1" applyBorder="1" applyProtection="1"/>
    <xf numFmtId="0" fontId="5" fillId="2" borderId="9" xfId="3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Protection="1"/>
    <xf numFmtId="0" fontId="8" fillId="0" borderId="0" xfId="0" applyFont="1" applyAlignment="1" applyProtection="1">
      <alignment horizontal="center" vertical="center"/>
    </xf>
    <xf numFmtId="0" fontId="2" fillId="4" borderId="11" xfId="6" applyFill="1" applyBorder="1" applyAlignment="1" applyProtection="1">
      <alignment horizontal="left" vertical="center"/>
    </xf>
    <xf numFmtId="165" fontId="2" fillId="5" borderId="12" xfId="6" applyNumberFormat="1" applyFill="1" applyBorder="1" applyAlignment="1" applyProtection="1">
      <alignment horizontal="center" vertical="center"/>
    </xf>
    <xf numFmtId="0" fontId="2" fillId="4" borderId="13" xfId="6" applyFill="1" applyBorder="1" applyAlignment="1" applyProtection="1">
      <alignment horizontal="left" vertical="center"/>
    </xf>
    <xf numFmtId="165" fontId="2" fillId="5" borderId="14" xfId="6" applyNumberFormat="1" applyFill="1" applyBorder="1" applyAlignment="1" applyProtection="1">
      <alignment horizontal="center" vertical="center"/>
    </xf>
    <xf numFmtId="4" fontId="2" fillId="4" borderId="15" xfId="6" applyNumberFormat="1" applyFill="1" applyBorder="1" applyAlignment="1" applyProtection="1">
      <alignment vertical="center"/>
    </xf>
    <xf numFmtId="4" fontId="2" fillId="4" borderId="13" xfId="6" applyNumberFormat="1" applyFill="1" applyBorder="1" applyAlignment="1" applyProtection="1">
      <alignment vertical="center"/>
    </xf>
    <xf numFmtId="4" fontId="2" fillId="4" borderId="16" xfId="6" applyNumberFormat="1" applyFill="1" applyBorder="1" applyAlignment="1" applyProtection="1">
      <alignment vertical="center"/>
    </xf>
    <xf numFmtId="14" fontId="0" fillId="8" borderId="0" xfId="0" applyNumberFormat="1" applyFill="1" applyProtection="1"/>
    <xf numFmtId="4" fontId="2" fillId="4" borderId="18" xfId="6" applyNumberFormat="1" applyFill="1" applyBorder="1" applyAlignment="1" applyProtection="1">
      <alignment vertical="center"/>
    </xf>
    <xf numFmtId="0" fontId="0" fillId="7" borderId="0" xfId="0" applyFill="1" applyAlignment="1" applyProtection="1">
      <alignment horizontal="right"/>
    </xf>
    <xf numFmtId="10" fontId="0" fillId="7" borderId="0" xfId="2" applyNumberFormat="1" applyFont="1" applyFill="1" applyBorder="1" applyAlignment="1" applyProtection="1">
      <alignment horizontal="right"/>
    </xf>
    <xf numFmtId="0" fontId="11" fillId="7" borderId="0" xfId="0" applyFont="1" applyFill="1" applyAlignment="1" applyProtection="1">
      <alignment horizontal="left" vertical="center"/>
    </xf>
    <xf numFmtId="168" fontId="0" fillId="10" borderId="21" xfId="1" applyNumberFormat="1" applyFont="1" applyFill="1" applyBorder="1" applyAlignment="1" applyProtection="1">
      <alignment horizontal="center" vertical="center"/>
    </xf>
    <xf numFmtId="168" fontId="0" fillId="10" borderId="21" xfId="1" applyNumberFormat="1" applyFont="1" applyFill="1" applyBorder="1" applyAlignment="1" applyProtection="1">
      <alignment horizontal="center"/>
    </xf>
    <xf numFmtId="169" fontId="0" fillId="7" borderId="0" xfId="0" applyNumberFormat="1" applyFill="1" applyProtection="1"/>
    <xf numFmtId="2" fontId="0" fillId="7" borderId="0" xfId="0" applyNumberFormat="1" applyFill="1" applyProtection="1"/>
    <xf numFmtId="4" fontId="2" fillId="4" borderId="22" xfId="4" applyNumberFormat="1" applyFont="1" applyFill="1" applyBorder="1" applyAlignment="1" applyProtection="1">
      <alignment horizontal="center" vertical="center"/>
    </xf>
    <xf numFmtId="4" fontId="2" fillId="4" borderId="24" xfId="6" applyNumberFormat="1" applyFill="1" applyBorder="1" applyAlignment="1" applyProtection="1">
      <alignment vertical="center"/>
    </xf>
    <xf numFmtId="0" fontId="10" fillId="4" borderId="25" xfId="6" applyFont="1" applyFill="1" applyBorder="1" applyAlignment="1" applyProtection="1">
      <alignment horizontal="left" vertical="center"/>
    </xf>
    <xf numFmtId="0" fontId="10" fillId="4" borderId="26" xfId="6" applyFont="1" applyFill="1" applyBorder="1" applyAlignment="1" applyProtection="1">
      <alignment horizontal="left" vertical="center"/>
    </xf>
    <xf numFmtId="4" fontId="2" fillId="4" borderId="27" xfId="6" applyNumberFormat="1" applyFill="1" applyBorder="1" applyAlignment="1" applyProtection="1">
      <alignment vertical="center"/>
    </xf>
    <xf numFmtId="4" fontId="10" fillId="4" borderId="26" xfId="6" applyNumberFormat="1" applyFont="1" applyFill="1" applyBorder="1" applyAlignment="1" applyProtection="1">
      <alignment vertical="center"/>
    </xf>
    <xf numFmtId="166" fontId="7" fillId="6" borderId="28" xfId="0" applyNumberFormat="1" applyFont="1" applyFill="1" applyBorder="1" applyAlignment="1" applyProtection="1">
      <alignment horizontal="center" vertical="center"/>
      <protection locked="0"/>
    </xf>
    <xf numFmtId="166" fontId="7" fillId="6" borderId="29" xfId="0" applyNumberFormat="1" applyFont="1" applyFill="1" applyBorder="1" applyAlignment="1" applyProtection="1">
      <alignment horizontal="center" vertical="center"/>
      <protection locked="0"/>
    </xf>
    <xf numFmtId="166" fontId="2" fillId="4" borderId="30" xfId="2" applyNumberFormat="1" applyFont="1" applyFill="1" applyBorder="1" applyAlignment="1" applyProtection="1">
      <alignment horizontal="center" vertical="center"/>
    </xf>
    <xf numFmtId="167" fontId="7" fillId="6" borderId="23" xfId="1" applyNumberFormat="1" applyFont="1" applyFill="1" applyBorder="1" applyAlignment="1" applyProtection="1">
      <alignment horizontal="center" vertical="center"/>
      <protection locked="0"/>
    </xf>
    <xf numFmtId="166" fontId="2" fillId="4" borderId="31" xfId="2" applyNumberFormat="1" applyFont="1" applyFill="1" applyBorder="1" applyAlignment="1" applyProtection="1">
      <alignment horizontal="center" vertical="center"/>
    </xf>
    <xf numFmtId="0" fontId="5" fillId="2" borderId="32" xfId="3" applyFont="1" applyFill="1" applyBorder="1" applyAlignment="1" applyProtection="1">
      <alignment horizontal="center" vertical="center"/>
    </xf>
    <xf numFmtId="0" fontId="5" fillId="2" borderId="33" xfId="3" applyFont="1" applyFill="1" applyBorder="1" applyAlignment="1" applyProtection="1">
      <alignment horizontal="center" vertical="center"/>
    </xf>
    <xf numFmtId="0" fontId="5" fillId="2" borderId="34" xfId="3" applyFont="1" applyFill="1" applyBorder="1" applyAlignment="1" applyProtection="1">
      <alignment horizontal="center" vertical="center"/>
    </xf>
    <xf numFmtId="165" fontId="0" fillId="10" borderId="35" xfId="0" applyNumberFormat="1" applyFill="1" applyBorder="1" applyAlignment="1" applyProtection="1">
      <alignment horizontal="center" vertical="center"/>
    </xf>
    <xf numFmtId="168" fontId="0" fillId="10" borderId="36" xfId="1" applyNumberFormat="1" applyFont="1" applyFill="1" applyBorder="1" applyAlignment="1" applyProtection="1">
      <alignment horizontal="center"/>
    </xf>
    <xf numFmtId="165" fontId="0" fillId="10" borderId="37" xfId="0" applyNumberFormat="1" applyFill="1" applyBorder="1" applyAlignment="1" applyProtection="1">
      <alignment horizontal="center" vertical="center"/>
    </xf>
    <xf numFmtId="168" fontId="0" fillId="10" borderId="38" xfId="1" applyNumberFormat="1" applyFont="1" applyFill="1" applyBorder="1" applyAlignment="1" applyProtection="1">
      <alignment horizontal="center" vertical="center"/>
    </xf>
    <xf numFmtId="168" fontId="0" fillId="10" borderId="38" xfId="1" applyNumberFormat="1" applyFont="1" applyFill="1" applyBorder="1" applyAlignment="1" applyProtection="1">
      <alignment horizontal="center"/>
    </xf>
    <xf numFmtId="168" fontId="0" fillId="10" borderId="20" xfId="1" applyNumberFormat="1" applyFont="1" applyFill="1" applyBorder="1" applyAlignment="1" applyProtection="1">
      <alignment horizontal="center"/>
    </xf>
    <xf numFmtId="0" fontId="3" fillId="9" borderId="2" xfId="3" applyFont="1" applyFill="1" applyBorder="1" applyAlignment="1" applyProtection="1">
      <alignment horizontal="center" vertical="center" wrapText="1"/>
    </xf>
    <xf numFmtId="0" fontId="3" fillId="9" borderId="0" xfId="3" applyFont="1" applyFill="1" applyAlignment="1" applyProtection="1">
      <alignment horizontal="center" vertical="center" wrapText="1"/>
    </xf>
    <xf numFmtId="0" fontId="3" fillId="9" borderId="7" xfId="3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/>
    </xf>
    <xf numFmtId="0" fontId="3" fillId="3" borderId="2" xfId="3" applyFont="1" applyFill="1" applyBorder="1" applyAlignment="1" applyProtection="1">
      <alignment horizontal="center" vertical="center"/>
    </xf>
    <xf numFmtId="0" fontId="3" fillId="3" borderId="3" xfId="3" applyFont="1" applyFill="1" applyBorder="1" applyAlignment="1" applyProtection="1">
      <alignment horizontal="center" vertical="center"/>
    </xf>
    <xf numFmtId="0" fontId="4" fillId="4" borderId="4" xfId="6" applyFont="1" applyFill="1" applyBorder="1" applyAlignment="1" applyProtection="1">
      <alignment horizontal="center" vertical="center" wrapText="1"/>
    </xf>
    <xf numFmtId="0" fontId="4" fillId="4" borderId="0" xfId="6" applyFont="1" applyFill="1" applyAlignment="1" applyProtection="1">
      <alignment horizontal="center" vertical="center" wrapText="1"/>
    </xf>
    <xf numFmtId="0" fontId="4" fillId="4" borderId="5" xfId="6" applyFont="1" applyFill="1" applyBorder="1" applyAlignment="1" applyProtection="1">
      <alignment horizontal="center" vertical="center" wrapText="1"/>
    </xf>
    <xf numFmtId="0" fontId="4" fillId="4" borderId="6" xfId="6" applyFont="1" applyFill="1" applyBorder="1" applyAlignment="1" applyProtection="1">
      <alignment horizontal="center" vertical="center" wrapText="1"/>
    </xf>
    <xf numFmtId="0" fontId="4" fillId="4" borderId="7" xfId="6" applyFont="1" applyFill="1" applyBorder="1" applyAlignment="1" applyProtection="1">
      <alignment horizontal="center" vertical="center" wrapText="1"/>
    </xf>
    <xf numFmtId="0" fontId="4" fillId="4" borderId="8" xfId="6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8"/>
    <cellStyle name="Normal" xfId="0" builtinId="0"/>
    <cellStyle name="Normal 3" xfId="3"/>
    <cellStyle name="Normal 3 2" xfId="5"/>
    <cellStyle name="Normal_Calculadora GFG 2" xfId="6"/>
    <cellStyle name="Porcentaje 2" xfId="4"/>
    <cellStyle name="Porcentaje 2 2" xfId="7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872377</xdr:colOff>
      <xdr:row>3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6357FD57-717A-674E-9E02-B698A22BC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3655"/>
        <a:stretch>
          <a:fillRect/>
        </a:stretch>
      </xdr:blipFill>
      <xdr:spPr bwMode="auto">
        <a:xfrm>
          <a:off x="485775" y="231775"/>
          <a:ext cx="2266202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495300</xdr:colOff>
      <xdr:row>1</xdr:row>
      <xdr:rowOff>9525</xdr:rowOff>
    </xdr:from>
    <xdr:to>
      <xdr:col>8</xdr:col>
      <xdr:colOff>1182</xdr:colOff>
      <xdr:row>3</xdr:row>
      <xdr:rowOff>180975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ACA248A1-5145-8842-AC65-A59042F5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18400" y="212725"/>
          <a:ext cx="1214032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zoomScale="120" zoomScaleNormal="120" workbookViewId="0">
      <selection activeCell="C14" sqref="C14"/>
    </sheetView>
  </sheetViews>
  <sheetFormatPr baseColWidth="10" defaultColWidth="11.42578125" defaultRowHeight="15"/>
  <cols>
    <col min="1" max="1" width="6" style="5" customWidth="1"/>
    <col min="2" max="2" width="18.7109375" style="5" bestFit="1" customWidth="1"/>
    <col min="3" max="3" width="20.7109375" style="5" bestFit="1" customWidth="1"/>
    <col min="4" max="4" width="16" style="5" bestFit="1" customWidth="1"/>
    <col min="5" max="5" width="19.140625" style="5" bestFit="1" customWidth="1"/>
    <col min="6" max="6" width="15.42578125" style="5" customWidth="1"/>
    <col min="7" max="7" width="11.7109375" style="5" bestFit="1" customWidth="1"/>
    <col min="8" max="11" width="11.42578125" style="5"/>
    <col min="12" max="12" width="13.42578125" style="5" bestFit="1" customWidth="1"/>
    <col min="13" max="13" width="11.42578125" style="5"/>
    <col min="14" max="14" width="13" style="5" bestFit="1" customWidth="1"/>
    <col min="15" max="16" width="11.42578125" style="5"/>
    <col min="17" max="17" width="11.7109375" style="5" customWidth="1"/>
    <col min="18" max="18" width="13" style="5" bestFit="1" customWidth="1"/>
    <col min="19" max="19" width="8.28515625" style="5" bestFit="1" customWidth="1"/>
    <col min="20" max="16384" width="11.42578125" style="5"/>
  </cols>
  <sheetData>
    <row r="1" spans="1:10" ht="15.75" thickBot="1">
      <c r="A1" s="4"/>
      <c r="B1" s="4"/>
      <c r="C1" s="4"/>
      <c r="D1" s="4"/>
      <c r="E1" s="4"/>
      <c r="F1" s="4"/>
      <c r="G1" s="4"/>
      <c r="H1" s="4"/>
      <c r="I1" s="4"/>
    </row>
    <row r="2" spans="1:10" ht="15" customHeight="1">
      <c r="A2" s="4"/>
      <c r="B2" s="6"/>
      <c r="C2" s="7"/>
      <c r="D2" s="57" t="s">
        <v>0</v>
      </c>
      <c r="E2" s="57"/>
      <c r="F2" s="57"/>
      <c r="G2" s="8"/>
      <c r="H2" s="9"/>
      <c r="I2" s="4"/>
    </row>
    <row r="3" spans="1:10">
      <c r="A3" s="4"/>
      <c r="B3" s="10"/>
      <c r="C3" s="11"/>
      <c r="D3" s="58"/>
      <c r="E3" s="58"/>
      <c r="F3" s="58"/>
      <c r="G3" s="12"/>
      <c r="H3" s="13"/>
      <c r="I3" s="4"/>
    </row>
    <row r="4" spans="1:10" ht="15.75" thickBot="1">
      <c r="A4" s="4"/>
      <c r="B4" s="14"/>
      <c r="C4" s="15"/>
      <c r="D4" s="59"/>
      <c r="E4" s="59"/>
      <c r="F4" s="59"/>
      <c r="G4" s="16"/>
      <c r="H4" s="17"/>
      <c r="I4" s="4"/>
    </row>
    <row r="5" spans="1:10" ht="15.75" thickBot="1">
      <c r="A5" s="4"/>
      <c r="B5" s="4"/>
      <c r="C5" s="4"/>
      <c r="D5" s="4"/>
      <c r="E5" s="4"/>
      <c r="F5" s="4"/>
      <c r="G5" s="4"/>
      <c r="H5" s="4"/>
      <c r="I5" s="4"/>
    </row>
    <row r="6" spans="1:10" ht="15.75" thickBot="1">
      <c r="A6" s="4"/>
      <c r="B6" s="18" t="s">
        <v>3</v>
      </c>
      <c r="C6" s="18" t="s">
        <v>20</v>
      </c>
      <c r="D6" s="4"/>
      <c r="E6" s="19"/>
      <c r="F6" s="20" t="s">
        <v>10</v>
      </c>
      <c r="G6" s="4"/>
      <c r="H6" s="4"/>
      <c r="I6" s="4"/>
    </row>
    <row r="7" spans="1:10">
      <c r="A7" s="4"/>
      <c r="B7" s="21" t="s">
        <v>4</v>
      </c>
      <c r="C7" s="22">
        <v>44028</v>
      </c>
      <c r="D7" s="4"/>
      <c r="E7" s="4"/>
      <c r="F7" s="4"/>
      <c r="G7" s="4"/>
      <c r="H7" s="4"/>
      <c r="I7" s="4"/>
    </row>
    <row r="8" spans="1:10">
      <c r="A8" s="4"/>
      <c r="B8" s="23" t="s">
        <v>5</v>
      </c>
      <c r="C8" s="24">
        <f>+C7+C10</f>
        <v>44119</v>
      </c>
      <c r="D8" s="4"/>
      <c r="E8" s="4"/>
      <c r="F8" s="4"/>
      <c r="G8" s="4"/>
      <c r="H8" s="4"/>
      <c r="I8" s="4"/>
    </row>
    <row r="9" spans="1:10">
      <c r="A9" s="4"/>
      <c r="B9" s="25" t="s">
        <v>6</v>
      </c>
      <c r="C9" s="37" t="s">
        <v>21</v>
      </c>
      <c r="D9" s="4"/>
      <c r="E9" s="4"/>
      <c r="F9" s="4"/>
      <c r="G9" s="4"/>
      <c r="H9" s="4"/>
      <c r="I9" s="4"/>
    </row>
    <row r="10" spans="1:10">
      <c r="A10" s="4"/>
      <c r="B10" s="26" t="s">
        <v>7</v>
      </c>
      <c r="C10" s="1">
        <v>91</v>
      </c>
      <c r="D10" s="4"/>
      <c r="E10" s="4"/>
      <c r="F10" s="4"/>
      <c r="G10" s="4"/>
      <c r="H10" s="4"/>
      <c r="I10" s="4"/>
    </row>
    <row r="11" spans="1:10">
      <c r="A11" s="4"/>
      <c r="B11" s="27" t="s">
        <v>8</v>
      </c>
      <c r="C11" s="2">
        <f>+(C8-C7)/365</f>
        <v>0.24931506849315069</v>
      </c>
      <c r="D11" s="4"/>
      <c r="E11" s="4"/>
      <c r="F11" s="4"/>
      <c r="G11" s="4"/>
      <c r="H11" s="4"/>
      <c r="I11" s="4"/>
      <c r="J11" s="28"/>
    </row>
    <row r="12" spans="1:10" ht="15.75" thickBot="1">
      <c r="A12" s="4"/>
      <c r="B12" s="29" t="s">
        <v>9</v>
      </c>
      <c r="C12" s="3">
        <f>DURATION(B23,B24,C16,C18,1)</f>
        <v>0.24722222222222223</v>
      </c>
      <c r="D12" s="4"/>
      <c r="E12" s="4"/>
      <c r="F12" s="4"/>
      <c r="G12" s="4"/>
      <c r="H12" s="4"/>
      <c r="I12" s="4"/>
      <c r="J12" s="28"/>
    </row>
    <row r="13" spans="1:10" ht="15.75" thickBot="1">
      <c r="A13" s="4"/>
      <c r="B13" s="4"/>
      <c r="C13" s="4"/>
      <c r="D13" s="4"/>
      <c r="E13" s="4"/>
      <c r="F13" s="4"/>
      <c r="G13" s="4"/>
      <c r="H13" s="4"/>
      <c r="I13" s="4"/>
      <c r="J13" s="28"/>
    </row>
    <row r="14" spans="1:10" ht="15.75" thickBot="1">
      <c r="A14" s="4"/>
      <c r="B14" s="39" t="s">
        <v>11</v>
      </c>
      <c r="C14" s="43">
        <v>0.296875</v>
      </c>
      <c r="D14" s="4"/>
      <c r="E14" s="4"/>
      <c r="F14" s="4"/>
      <c r="G14" s="4"/>
      <c r="H14" s="4"/>
      <c r="I14" s="4"/>
      <c r="J14" s="28"/>
    </row>
    <row r="15" spans="1:10">
      <c r="A15" s="4"/>
      <c r="B15" s="40" t="s">
        <v>12</v>
      </c>
      <c r="C15" s="44">
        <v>1.4999999999999999E-2</v>
      </c>
      <c r="D15" s="4"/>
      <c r="E15" s="4"/>
      <c r="F15" s="4"/>
      <c r="G15" s="4"/>
      <c r="H15" s="4"/>
      <c r="I15" s="4"/>
      <c r="J15" s="28"/>
    </row>
    <row r="16" spans="1:10">
      <c r="A16" s="4"/>
      <c r="B16" s="41" t="s">
        <v>13</v>
      </c>
      <c r="C16" s="45">
        <f>+C14+C15</f>
        <v>0.31187500000000001</v>
      </c>
      <c r="D16" s="4"/>
      <c r="E16" s="4"/>
      <c r="F16" s="4"/>
      <c r="G16" s="4"/>
      <c r="H16" s="4"/>
      <c r="I16" s="4"/>
    </row>
    <row r="17" spans="1:9">
      <c r="A17" s="4"/>
      <c r="B17" s="42" t="s">
        <v>14</v>
      </c>
      <c r="C17" s="46">
        <v>100</v>
      </c>
      <c r="D17" s="4"/>
      <c r="E17" s="4"/>
      <c r="F17" s="4"/>
      <c r="G17" s="4"/>
      <c r="H17" s="4"/>
      <c r="I17" s="4"/>
    </row>
    <row r="18" spans="1:9" ht="15.75" thickBot="1">
      <c r="A18" s="4"/>
      <c r="B18" s="38" t="s">
        <v>22</v>
      </c>
      <c r="C18" s="47">
        <f>XIRR(F23:F24,$B$23:$B$24)</f>
        <v>0.35032332539558408</v>
      </c>
      <c r="D18" s="30"/>
      <c r="E18" s="4"/>
      <c r="F18" s="4"/>
      <c r="G18" s="4"/>
      <c r="H18" s="4"/>
      <c r="I18" s="4"/>
    </row>
    <row r="19" spans="1:9">
      <c r="A19" s="4"/>
      <c r="B19" s="31"/>
      <c r="C19" s="31"/>
      <c r="D19" s="31"/>
      <c r="E19" s="4"/>
      <c r="F19" s="4"/>
      <c r="G19" s="4"/>
      <c r="H19" s="4"/>
      <c r="I19" s="4"/>
    </row>
    <row r="20" spans="1:9" ht="30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15.75" thickBot="1">
      <c r="A21" s="4"/>
      <c r="B21" s="32" t="s">
        <v>23</v>
      </c>
      <c r="C21" s="4"/>
      <c r="D21" s="4"/>
      <c r="E21" s="4"/>
      <c r="F21" s="4"/>
      <c r="G21" s="4"/>
      <c r="H21" s="4"/>
      <c r="I21" s="4"/>
    </row>
    <row r="22" spans="1:9" ht="15.75" thickBot="1">
      <c r="A22" s="4"/>
      <c r="B22" s="48" t="s">
        <v>15</v>
      </c>
      <c r="C22" s="49" t="s">
        <v>16</v>
      </c>
      <c r="D22" s="49" t="s">
        <v>17</v>
      </c>
      <c r="E22" s="49" t="s">
        <v>18</v>
      </c>
      <c r="F22" s="50" t="s">
        <v>19</v>
      </c>
      <c r="G22" s="4"/>
      <c r="H22" s="4"/>
      <c r="I22" s="4"/>
    </row>
    <row r="23" spans="1:9">
      <c r="A23" s="4"/>
      <c r="B23" s="51">
        <f>+C7</f>
        <v>44028</v>
      </c>
      <c r="C23" s="33">
        <f>+C17</f>
        <v>100</v>
      </c>
      <c r="D23" s="34"/>
      <c r="E23" s="34"/>
      <c r="F23" s="52">
        <f>+-C17</f>
        <v>-100</v>
      </c>
      <c r="G23" s="4"/>
      <c r="H23" s="4"/>
      <c r="I23" s="4"/>
    </row>
    <row r="24" spans="1:9" ht="15.75" thickBot="1">
      <c r="A24" s="4"/>
      <c r="B24" s="53">
        <f>+C8</f>
        <v>44119</v>
      </c>
      <c r="C24" s="54">
        <f>+C17</f>
        <v>100</v>
      </c>
      <c r="D24" s="55">
        <f>+C24</f>
        <v>100</v>
      </c>
      <c r="E24" s="55">
        <f>+C24*C16*((B24-B23)/365)</f>
        <v>7.775513698630137</v>
      </c>
      <c r="F24" s="56">
        <f>+D24+E24</f>
        <v>107.77551369863014</v>
      </c>
      <c r="G24" s="4"/>
      <c r="H24" s="4"/>
      <c r="I24" s="4"/>
    </row>
    <row r="25" spans="1:9">
      <c r="A25" s="4"/>
      <c r="B25" s="4"/>
      <c r="C25" s="4"/>
      <c r="D25" s="35"/>
      <c r="E25" s="36"/>
      <c r="F25" s="36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 ht="15.75" thickBot="1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4"/>
      <c r="B28" s="60" t="s">
        <v>1</v>
      </c>
      <c r="C28" s="61"/>
      <c r="D28" s="61"/>
      <c r="E28" s="61"/>
      <c r="F28" s="61"/>
      <c r="G28" s="62"/>
      <c r="H28" s="4"/>
      <c r="I28" s="4"/>
    </row>
    <row r="29" spans="1:9">
      <c r="A29" s="4"/>
      <c r="B29" s="63" t="s">
        <v>2</v>
      </c>
      <c r="C29" s="64"/>
      <c r="D29" s="64"/>
      <c r="E29" s="64"/>
      <c r="F29" s="64"/>
      <c r="G29" s="65"/>
      <c r="H29" s="4"/>
      <c r="I29" s="4"/>
    </row>
    <row r="30" spans="1:9">
      <c r="A30" s="4"/>
      <c r="B30" s="63"/>
      <c r="C30" s="64"/>
      <c r="D30" s="64"/>
      <c r="E30" s="64"/>
      <c r="F30" s="64"/>
      <c r="G30" s="65"/>
      <c r="H30" s="4"/>
      <c r="I30" s="4"/>
    </row>
    <row r="31" spans="1:9">
      <c r="A31" s="4"/>
      <c r="B31" s="63"/>
      <c r="C31" s="64"/>
      <c r="D31" s="64"/>
      <c r="E31" s="64"/>
      <c r="F31" s="64"/>
      <c r="G31" s="65"/>
      <c r="H31" s="4"/>
      <c r="I31" s="4"/>
    </row>
    <row r="32" spans="1:9">
      <c r="A32" s="4"/>
      <c r="B32" s="63"/>
      <c r="C32" s="64"/>
      <c r="D32" s="64"/>
      <c r="E32" s="64"/>
      <c r="F32" s="64"/>
      <c r="G32" s="65"/>
      <c r="H32" s="4"/>
      <c r="I32" s="4"/>
    </row>
    <row r="33" spans="1:9" ht="15.75" thickBot="1">
      <c r="A33" s="4"/>
      <c r="B33" s="66"/>
      <c r="C33" s="67"/>
      <c r="D33" s="67"/>
      <c r="E33" s="67"/>
      <c r="F33" s="67"/>
      <c r="G33" s="68"/>
      <c r="H33" s="4"/>
      <c r="I33" s="4"/>
    </row>
  </sheetData>
  <sheetProtection algorithmName="SHA-512" hashValue="qAiKpj0kEmjlnja/lMFspfnAm9a936E4NL7RTsRHCjS+Q/+OjODgJeNCxoJx+M6DCfCoSF2K5HJMVMk7Fn7W8w==" saltValue="Qn379Hb1TtD7npAZ/G8tkw==" spinCount="100000" sheet="1" selectLockedCells="1"/>
  <mergeCells count="3">
    <mergeCell ref="D2:F4"/>
    <mergeCell ref="B28:G28"/>
    <mergeCell ref="B29:G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91 días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Ezequiel Toledo</dc:creator>
  <cp:lastModifiedBy>PabloR</cp:lastModifiedBy>
  <dcterms:created xsi:type="dcterms:W3CDTF">2019-05-13T19:57:50Z</dcterms:created>
  <dcterms:modified xsi:type="dcterms:W3CDTF">2020-07-14T21:59:59Z</dcterms:modified>
</cp:coreProperties>
</file>