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AA2000\Clase 7\Difusión\"/>
    </mc:Choice>
  </mc:AlternateContent>
  <bookViews>
    <workbookView xWindow="240" yWindow="225" windowWidth="11280" windowHeight="7920"/>
  </bookViews>
  <sheets>
    <sheet name="Clase 7" sheetId="8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'Clase 7'!$D$1:$P$58</definedName>
  </definedNames>
  <calcPr calcId="162913"/>
</workbook>
</file>

<file path=xl/calcChain.xml><?xml version="1.0" encoding="utf-8"?>
<calcChain xmlns="http://schemas.openxmlformats.org/spreadsheetml/2006/main">
  <c r="G11" i="8" l="1"/>
  <c r="B34" i="8"/>
  <c r="N34" i="8" l="1"/>
  <c r="M34" i="8" l="1"/>
  <c r="K48" i="8" l="1"/>
  <c r="I46" i="8"/>
  <c r="C46" i="8"/>
  <c r="I45" i="8"/>
  <c r="C45" i="8"/>
  <c r="I44" i="8"/>
  <c r="C44" i="8"/>
  <c r="I43" i="8"/>
  <c r="C43" i="8"/>
  <c r="I42" i="8"/>
  <c r="C42" i="8"/>
  <c r="I41" i="8"/>
  <c r="C41" i="8"/>
  <c r="I40" i="8"/>
  <c r="C40" i="8"/>
  <c r="I39" i="8"/>
  <c r="C39" i="8"/>
  <c r="I38" i="8"/>
  <c r="C38" i="8"/>
  <c r="I37" i="8"/>
  <c r="C37" i="8"/>
  <c r="I36" i="8"/>
  <c r="C36" i="8"/>
  <c r="L35" i="8"/>
  <c r="L36" i="8" s="1"/>
  <c r="L37" i="8" s="1"/>
  <c r="L38" i="8" s="1"/>
  <c r="L39" i="8" s="1"/>
  <c r="L40" i="8" s="1"/>
  <c r="L41" i="8" s="1"/>
  <c r="L42" i="8" s="1"/>
  <c r="L43" i="8" s="1"/>
  <c r="L44" i="8" s="1"/>
  <c r="L45" i="8" s="1"/>
  <c r="L46" i="8" s="1"/>
  <c r="I35" i="8"/>
  <c r="I34" i="8"/>
  <c r="E34" i="8"/>
  <c r="F34" i="8" s="1"/>
  <c r="C35" i="8"/>
  <c r="L33" i="8"/>
  <c r="I33" i="8"/>
  <c r="J28" i="8"/>
  <c r="J27" i="8"/>
  <c r="J26" i="8"/>
  <c r="J25" i="8"/>
  <c r="J24" i="8"/>
  <c r="J23" i="8"/>
  <c r="J22" i="8"/>
  <c r="J21" i="8"/>
  <c r="J20" i="8"/>
  <c r="J19" i="8"/>
  <c r="J18" i="8"/>
  <c r="J17" i="8"/>
  <c r="G14" i="8"/>
  <c r="D34" i="8" s="1"/>
  <c r="J29" i="8" l="1"/>
  <c r="E35" i="8"/>
  <c r="G35" i="8" l="1"/>
  <c r="J35" i="8" s="1"/>
  <c r="K17" i="8" s="1"/>
  <c r="E36" i="8"/>
  <c r="F35" i="8"/>
  <c r="D35" i="8" l="1"/>
  <c r="M35" i="8"/>
  <c r="H35" i="8"/>
  <c r="Q35" i="8" s="1"/>
  <c r="I17" i="8"/>
  <c r="G36" i="8"/>
  <c r="J36" i="8" s="1"/>
  <c r="K18" i="8" s="1"/>
  <c r="L18" i="8" s="1"/>
  <c r="E37" i="8"/>
  <c r="F36" i="8"/>
  <c r="L17" i="8"/>
  <c r="G37" i="8" l="1"/>
  <c r="J37" i="8" s="1"/>
  <c r="K19" i="8" s="1"/>
  <c r="L19" i="8" s="1"/>
  <c r="E38" i="8"/>
  <c r="F37" i="8"/>
  <c r="N35" i="8"/>
  <c r="S35" i="8"/>
  <c r="M36" i="8"/>
  <c r="I18" i="8"/>
  <c r="D36" i="8"/>
  <c r="H36" i="8"/>
  <c r="Q36" i="8" s="1"/>
  <c r="D2" i="7"/>
  <c r="D37" i="8" l="1"/>
  <c r="I19" i="8"/>
  <c r="H37" i="8"/>
  <c r="Q37" i="8" s="1"/>
  <c r="M37" i="8"/>
  <c r="G38" i="8"/>
  <c r="J38" i="8" s="1"/>
  <c r="K20" i="8" s="1"/>
  <c r="L20" i="8" s="1"/>
  <c r="E39" i="8"/>
  <c r="F38" i="8"/>
  <c r="S36" i="8"/>
  <c r="N36" i="8"/>
  <c r="F2" i="4"/>
  <c r="D38" i="8" l="1"/>
  <c r="H38" i="8"/>
  <c r="Q38" i="8" s="1"/>
  <c r="M38" i="8"/>
  <c r="I20" i="8"/>
  <c r="G39" i="8"/>
  <c r="J39" i="8" s="1"/>
  <c r="K21" i="8" s="1"/>
  <c r="L21" i="8" s="1"/>
  <c r="E40" i="8"/>
  <c r="F39" i="8"/>
  <c r="S37" i="8"/>
  <c r="N37" i="8"/>
  <c r="N38" i="8" l="1"/>
  <c r="S38" i="8"/>
  <c r="G40" i="8"/>
  <c r="J40" i="8" s="1"/>
  <c r="K22" i="8" s="1"/>
  <c r="L22" i="8" s="1"/>
  <c r="E41" i="8"/>
  <c r="F40" i="8"/>
  <c r="H39" i="8"/>
  <c r="Q39" i="8" s="1"/>
  <c r="M39" i="8"/>
  <c r="D39" i="8"/>
  <c r="I21" i="8"/>
  <c r="G41" i="8" l="1"/>
  <c r="J41" i="8" s="1"/>
  <c r="K23" i="8" s="1"/>
  <c r="L23" i="8" s="1"/>
  <c r="E42" i="8"/>
  <c r="F41" i="8"/>
  <c r="N39" i="8"/>
  <c r="S39" i="8"/>
  <c r="I22" i="8"/>
  <c r="M40" i="8"/>
  <c r="D40" i="8"/>
  <c r="H40" i="8"/>
  <c r="Q40" i="8" s="1"/>
  <c r="D41" i="8" l="1"/>
  <c r="H41" i="8"/>
  <c r="Q41" i="8" s="1"/>
  <c r="M41" i="8"/>
  <c r="I23" i="8"/>
  <c r="G42" i="8"/>
  <c r="J42" i="8" s="1"/>
  <c r="K24" i="8" s="1"/>
  <c r="L24" i="8" s="1"/>
  <c r="F42" i="8"/>
  <c r="E43" i="8"/>
  <c r="S40" i="8"/>
  <c r="N40" i="8"/>
  <c r="F43" i="8" l="1"/>
  <c r="E44" i="8"/>
  <c r="G43" i="8"/>
  <c r="J43" i="8" s="1"/>
  <c r="K25" i="8" s="1"/>
  <c r="L25" i="8" s="1"/>
  <c r="S41" i="8"/>
  <c r="N41" i="8"/>
  <c r="D42" i="8"/>
  <c r="I24" i="8"/>
  <c r="H42" i="8"/>
  <c r="Q42" i="8" s="1"/>
  <c r="M42" i="8"/>
  <c r="E45" i="8" l="1"/>
  <c r="G44" i="8"/>
  <c r="J44" i="8" s="1"/>
  <c r="K26" i="8" s="1"/>
  <c r="L26" i="8" s="1"/>
  <c r="F44" i="8"/>
  <c r="N42" i="8"/>
  <c r="S42" i="8"/>
  <c r="M43" i="8"/>
  <c r="D43" i="8"/>
  <c r="H43" i="8"/>
  <c r="Q43" i="8" s="1"/>
  <c r="I25" i="8"/>
  <c r="I26" i="8" l="1"/>
  <c r="M44" i="8"/>
  <c r="D44" i="8"/>
  <c r="H44" i="8"/>
  <c r="Q44" i="8" s="1"/>
  <c r="F45" i="8"/>
  <c r="E46" i="8"/>
  <c r="G45" i="8"/>
  <c r="J45" i="8" s="1"/>
  <c r="K27" i="8" s="1"/>
  <c r="L27" i="8" s="1"/>
  <c r="N43" i="8"/>
  <c r="S43" i="8"/>
  <c r="N44" i="8" l="1"/>
  <c r="S44" i="8"/>
  <c r="F46" i="8"/>
  <c r="D46" i="8" s="1"/>
  <c r="G46" i="8"/>
  <c r="J46" i="8" s="1"/>
  <c r="K28" i="8" s="1"/>
  <c r="L28" i="8" s="1"/>
  <c r="M45" i="8"/>
  <c r="H45" i="8"/>
  <c r="Q45" i="8" s="1"/>
  <c r="D45" i="8"/>
  <c r="I27" i="8"/>
  <c r="N45" i="8" l="1"/>
  <c r="S45" i="8"/>
  <c r="M46" i="8"/>
  <c r="H46" i="8"/>
  <c r="Q46" i="8" s="1"/>
  <c r="I28" i="8"/>
  <c r="N46" i="8" l="1"/>
  <c r="S46" i="8"/>
  <c r="K10" i="8" l="1"/>
  <c r="K29" i="8" l="1"/>
  <c r="L29" i="8" s="1"/>
  <c r="N48" i="8" l="1"/>
  <c r="R46" i="8" l="1"/>
  <c r="T46" i="8" s="1"/>
  <c r="U46" i="8" s="1"/>
  <c r="R45" i="8"/>
  <c r="T45" i="8" s="1"/>
  <c r="U45" i="8" s="1"/>
  <c r="R44" i="8"/>
  <c r="T44" i="8" s="1"/>
  <c r="U44" i="8" s="1"/>
  <c r="R43" i="8"/>
  <c r="T43" i="8" s="1"/>
  <c r="U43" i="8" s="1"/>
  <c r="R42" i="8"/>
  <c r="T42" i="8" s="1"/>
  <c r="U42" i="8" s="1"/>
  <c r="R41" i="8"/>
  <c r="T41" i="8" s="1"/>
  <c r="U41" i="8" s="1"/>
  <c r="R40" i="8"/>
  <c r="T40" i="8" s="1"/>
  <c r="U40" i="8" s="1"/>
  <c r="R39" i="8"/>
  <c r="T39" i="8" s="1"/>
  <c r="U39" i="8" s="1"/>
  <c r="R38" i="8"/>
  <c r="T38" i="8" s="1"/>
  <c r="U38" i="8" s="1"/>
  <c r="R37" i="8"/>
  <c r="T37" i="8" s="1"/>
  <c r="U37" i="8" s="1"/>
  <c r="R36" i="8"/>
  <c r="T36" i="8" s="1"/>
  <c r="U36" i="8" s="1"/>
  <c r="R35" i="8"/>
  <c r="T35" i="8" s="1"/>
  <c r="K11" i="8"/>
  <c r="R32" i="8"/>
  <c r="T48" i="8" l="1"/>
  <c r="U35" i="8"/>
  <c r="U48" i="8" s="1"/>
  <c r="K12" i="8" l="1"/>
</calcChain>
</file>

<file path=xl/comments1.xml><?xml version="1.0" encoding="utf-8"?>
<comments xmlns="http://schemas.openxmlformats.org/spreadsheetml/2006/main">
  <authors>
    <author>Lintura Leandro</author>
  </authors>
  <commentList>
    <comment ref="O13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O14" authorId="0" shapeId="0">
      <text>
        <r>
          <rPr>
            <b/>
            <sz val="8"/>
            <color indexed="81"/>
            <rFont val="Tahoma"/>
            <family val="2"/>
          </rPr>
          <t>Ingrese cupón
 a licitar</t>
        </r>
      </text>
    </comment>
  </commentList>
</comments>
</file>

<file path=xl/sharedStrings.xml><?xml version="1.0" encoding="utf-8"?>
<sst xmlns="http://schemas.openxmlformats.org/spreadsheetml/2006/main" count="43" uniqueCount="41">
  <si>
    <t>Fecha de Emisión:</t>
  </si>
  <si>
    <t>TIR:</t>
  </si>
  <si>
    <t>Precio clean:</t>
  </si>
  <si>
    <t>Fecha de Vto:</t>
  </si>
  <si>
    <t>Fecha:</t>
  </si>
  <si>
    <t>VN:</t>
  </si>
  <si>
    <t>Capital</t>
  </si>
  <si>
    <t>Flujo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</si>
  <si>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</si>
  <si>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</si>
  <si>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</si>
  <si>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</si>
  <si>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</si>
  <si>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</si>
  <si>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</si>
  <si>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</si>
  <si>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</si>
  <si>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</si>
  <si>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</si>
  <si>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</si>
  <si>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</si>
  <si>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</si>
  <si>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</si>
  <si>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</si>
  <si>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</si>
  <si>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</si>
  <si>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</si>
  <si>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</si>
  <si>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Fijo a licitar</t>
  </si>
  <si>
    <t>intereses</t>
  </si>
  <si>
    <t>capital</t>
  </si>
  <si>
    <t>Duration (años):</t>
  </si>
  <si>
    <t>Calificación (Fix):</t>
  </si>
  <si>
    <t>Plazo (meses):</t>
  </si>
  <si>
    <t>Intereses:</t>
  </si>
  <si>
    <t>Trimestral vencido</t>
  </si>
  <si>
    <t>Cupón:</t>
  </si>
  <si>
    <t>Cupón a licitar:</t>
  </si>
  <si>
    <t>TC Inicial:</t>
  </si>
  <si>
    <t>AA</t>
  </si>
  <si>
    <t>ON Aeropuertos Argentina 2000 - Clase 7 (Dólar Linked)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</si>
</sst>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0.0000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  <font>
      <sz val="11"/>
      <color rgb="FF333333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27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0" borderId="0" xfId="0" applyFont="1" applyBorder="1" applyProtection="1"/>
    <xf numFmtId="165" fontId="3" fillId="0" borderId="0" xfId="2" applyNumberFormat="1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169" fontId="3" fillId="0" borderId="0" xfId="0" applyNumberFormat="1" applyFont="1" applyFill="1" applyBorder="1" applyProtection="1"/>
    <xf numFmtId="0" fontId="5" fillId="2" borderId="0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7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8" fontId="5" fillId="2" borderId="0" xfId="0" applyNumberFormat="1" applyFont="1" applyFill="1" applyBorder="1" applyAlignment="1" applyProtection="1">
      <alignment horizontal="center" vertical="center"/>
    </xf>
    <xf numFmtId="168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8" fontId="2" fillId="2" borderId="0" xfId="0" applyNumberFormat="1" applyFont="1" applyFill="1" applyBorder="1" applyAlignment="1" applyProtection="1">
      <alignment horizontal="center" vertical="center"/>
    </xf>
    <xf numFmtId="40" fontId="3" fillId="0" borderId="7" xfId="0" applyNumberFormat="1" applyFont="1" applyBorder="1" applyAlignment="1" applyProtection="1">
      <alignment horizontal="center"/>
    </xf>
    <xf numFmtId="38" fontId="3" fillId="0" borderId="7" xfId="0" applyNumberFormat="1" applyFont="1" applyBorder="1" applyAlignment="1" applyProtection="1">
      <alignment horizontal="center"/>
    </xf>
    <xf numFmtId="170" fontId="2" fillId="2" borderId="2" xfId="2" applyNumberFormat="1" applyFont="1" applyFill="1" applyBorder="1" applyAlignment="1" applyProtection="1">
      <alignment horizont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4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166" fontId="2" fillId="0" borderId="0" xfId="3" applyNumberFormat="1" applyFont="1" applyProtection="1"/>
    <xf numFmtId="0" fontId="1" fillId="0" borderId="10" xfId="0" applyFont="1" applyBorder="1"/>
    <xf numFmtId="14" fontId="8" fillId="6" borderId="10" xfId="0" applyNumberFormat="1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right" vertical="center" wrapText="1"/>
    </xf>
    <xf numFmtId="14" fontId="8" fillId="5" borderId="10" xfId="0" applyNumberFormat="1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8" xfId="0" applyNumberFormat="1" applyFont="1" applyBorder="1" applyAlignment="1" applyProtection="1">
      <alignment horizontal="center"/>
    </xf>
    <xf numFmtId="40" fontId="2" fillId="0" borderId="8" xfId="0" applyNumberFormat="1" applyFont="1" applyBorder="1" applyAlignment="1" applyProtection="1">
      <alignment horizontal="center"/>
    </xf>
    <xf numFmtId="170" fontId="2" fillId="0" borderId="0" xfId="0" applyNumberFormat="1" applyFont="1" applyBorder="1" applyAlignment="1" applyProtection="1">
      <alignment horizontal="center" vertical="center"/>
    </xf>
    <xf numFmtId="15" fontId="2" fillId="0" borderId="0" xfId="0" applyNumberFormat="1" applyFont="1" applyFill="1" applyBorder="1" applyAlignment="1" applyProtection="1">
      <alignment horizontal="center"/>
    </xf>
    <xf numFmtId="10" fontId="2" fillId="4" borderId="0" xfId="3" applyNumberFormat="1" applyFont="1" applyFill="1" applyBorder="1" applyAlignment="1" applyProtection="1">
      <alignment horizontal="center"/>
    </xf>
    <xf numFmtId="15" fontId="2" fillId="4" borderId="3" xfId="0" applyNumberFormat="1" applyFont="1" applyFill="1" applyBorder="1" applyAlignment="1" applyProtection="1">
      <alignment horizontal="center"/>
    </xf>
    <xf numFmtId="38" fontId="2" fillId="4" borderId="0" xfId="0" applyNumberFormat="1" applyFont="1" applyFill="1" applyBorder="1" applyAlignment="1" applyProtection="1">
      <alignment horizontal="center"/>
    </xf>
    <xf numFmtId="167" fontId="2" fillId="4" borderId="0" xfId="1" applyNumberFormat="1" applyFont="1" applyFill="1" applyBorder="1" applyAlignment="1" applyProtection="1">
      <alignment horizontal="center"/>
    </xf>
    <xf numFmtId="40" fontId="2" fillId="4" borderId="0" xfId="0" applyNumberFormat="1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38" fontId="2" fillId="4" borderId="12" xfId="0" applyNumberFormat="1" applyFont="1" applyFill="1" applyBorder="1" applyAlignment="1" applyProtection="1">
      <alignment horizontal="center"/>
    </xf>
    <xf numFmtId="38" fontId="2" fillId="4" borderId="8" xfId="0" applyNumberFormat="1" applyFont="1" applyFill="1" applyBorder="1" applyAlignment="1" applyProtection="1">
      <alignment horizontal="center"/>
    </xf>
    <xf numFmtId="10" fontId="2" fillId="4" borderId="8" xfId="3" applyNumberFormat="1" applyFont="1" applyFill="1" applyBorder="1" applyAlignment="1" applyProtection="1">
      <alignment horizontal="center"/>
    </xf>
    <xf numFmtId="15" fontId="2" fillId="4" borderId="5" xfId="0" applyNumberFormat="1" applyFont="1" applyFill="1" applyBorder="1" applyAlignment="1" applyProtection="1">
      <alignment horizontal="center"/>
    </xf>
    <xf numFmtId="167" fontId="2" fillId="4" borderId="8" xfId="1" applyNumberFormat="1" applyFont="1" applyFill="1" applyBorder="1" applyAlignment="1" applyProtection="1">
      <alignment horizontal="center"/>
    </xf>
    <xf numFmtId="40" fontId="2" fillId="4" borderId="8" xfId="0" applyNumberFormat="1" applyFont="1" applyFill="1" applyBorder="1" applyAlignment="1" applyProtection="1">
      <alignment horizontal="center"/>
    </xf>
    <xf numFmtId="38" fontId="2" fillId="4" borderId="6" xfId="0" applyNumberFormat="1" applyFont="1" applyFill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10" fontId="4" fillId="3" borderId="6" xfId="3" applyNumberFormat="1" applyFont="1" applyFill="1" applyBorder="1" applyAlignment="1" applyProtection="1">
      <alignment horizontal="center"/>
      <protection locked="0"/>
    </xf>
    <xf numFmtId="10" fontId="4" fillId="3" borderId="7" xfId="3" applyNumberFormat="1" applyFont="1" applyFill="1" applyBorder="1" applyAlignment="1" applyProtection="1">
      <alignment horizontal="center"/>
      <protection locked="0"/>
    </xf>
    <xf numFmtId="165" fontId="3" fillId="4" borderId="0" xfId="2" applyNumberFormat="1" applyFont="1" applyFill="1" applyBorder="1" applyAlignment="1" applyProtection="1">
      <alignment horizontal="center"/>
      <protection locked="0"/>
    </xf>
    <xf numFmtId="165" fontId="3" fillId="4" borderId="12" xfId="2" applyNumberFormat="1" applyFont="1" applyFill="1" applyBorder="1" applyAlignment="1" applyProtection="1">
      <alignment horizontal="center"/>
      <protection locked="0"/>
    </xf>
    <xf numFmtId="169" fontId="3" fillId="3" borderId="0" xfId="0" applyNumberFormat="1" applyFont="1" applyFill="1" applyBorder="1" applyAlignment="1" applyProtection="1">
      <alignment horizontal="center"/>
      <protection locked="0"/>
    </xf>
    <xf numFmtId="169" fontId="3" fillId="3" borderId="12" xfId="0" applyNumberFormat="1" applyFont="1" applyFill="1" applyBorder="1" applyAlignment="1" applyProtection="1">
      <alignment horizontal="center"/>
      <protection locked="0"/>
    </xf>
    <xf numFmtId="2" fontId="3" fillId="4" borderId="0" xfId="0" applyNumberFormat="1" applyFont="1" applyFill="1" applyBorder="1" applyAlignment="1" applyProtection="1">
      <alignment horizontal="center"/>
    </xf>
    <xf numFmtId="2" fontId="3" fillId="4" borderId="12" xfId="0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right"/>
    </xf>
    <xf numFmtId="165" fontId="3" fillId="4" borderId="2" xfId="2" applyNumberFormat="1" applyFont="1" applyFill="1" applyBorder="1" applyAlignment="1" applyProtection="1">
      <alignment horizontal="center"/>
      <protection locked="0"/>
    </xf>
    <xf numFmtId="165" fontId="3" fillId="4" borderId="14" xfId="2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right"/>
    </xf>
    <xf numFmtId="0" fontId="3" fillId="4" borderId="2" xfId="0" applyFont="1" applyFill="1" applyBorder="1" applyAlignment="1" applyProtection="1">
      <alignment horizontal="right"/>
    </xf>
    <xf numFmtId="10" fontId="3" fillId="4" borderId="2" xfId="0" applyNumberFormat="1" applyFont="1" applyFill="1" applyBorder="1" applyAlignment="1" applyProtection="1">
      <alignment horizontal="center"/>
    </xf>
    <xf numFmtId="10" fontId="3" fillId="4" borderId="14" xfId="0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right"/>
    </xf>
    <xf numFmtId="165" fontId="3" fillId="4" borderId="0" xfId="2" applyNumberFormat="1" applyFont="1" applyFill="1" applyBorder="1" applyAlignment="1" applyProtection="1">
      <alignment horizontal="center"/>
    </xf>
    <xf numFmtId="165" fontId="3" fillId="4" borderId="12" xfId="2" applyNumberFormat="1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right"/>
    </xf>
    <xf numFmtId="0" fontId="3" fillId="4" borderId="0" xfId="0" applyFont="1" applyFill="1" applyBorder="1" applyAlignment="1" applyProtection="1">
      <alignment horizontal="right"/>
    </xf>
    <xf numFmtId="10" fontId="3" fillId="4" borderId="0" xfId="0" applyNumberFormat="1" applyFont="1" applyFill="1" applyBorder="1" applyAlignment="1" applyProtection="1">
      <alignment horizontal="center"/>
    </xf>
    <xf numFmtId="10" fontId="3" fillId="4" borderId="12" xfId="0" applyNumberFormat="1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right"/>
    </xf>
    <xf numFmtId="165" fontId="3" fillId="4" borderId="8" xfId="2" applyNumberFormat="1" applyFont="1" applyFill="1" applyBorder="1" applyAlignment="1" applyProtection="1">
      <alignment horizontal="center"/>
      <protection locked="0"/>
    </xf>
    <xf numFmtId="165" fontId="3" fillId="4" borderId="6" xfId="2" applyNumberFormat="1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right"/>
    </xf>
    <xf numFmtId="0" fontId="3" fillId="4" borderId="8" xfId="0" applyFont="1" applyFill="1" applyBorder="1" applyAlignment="1" applyProtection="1">
      <alignment horizontal="center"/>
    </xf>
    <xf numFmtId="0" fontId="3" fillId="4" borderId="6" xfId="0" applyFont="1" applyFill="1" applyBorder="1" applyAlignment="1" applyProtection="1">
      <alignment horizontal="center"/>
    </xf>
    <xf numFmtId="171" fontId="3" fillId="4" borderId="0" xfId="0" applyNumberFormat="1" applyFont="1" applyFill="1" applyBorder="1" applyAlignment="1" applyProtection="1">
      <alignment horizontal="center"/>
    </xf>
    <xf numFmtId="171" fontId="3" fillId="4" borderId="12" xfId="0" applyNumberFormat="1" applyFont="1" applyFill="1" applyBorder="1" applyAlignment="1" applyProtection="1">
      <alignment horizontal="center"/>
    </xf>
    <xf numFmtId="0" fontId="9" fillId="4" borderId="13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10" fillId="4" borderId="9" xfId="0" applyFont="1" applyFill="1" applyBorder="1" applyAlignment="1" applyProtection="1"/>
    <xf numFmtId="0" fontId="10" fillId="4" borderId="11" xfId="0" applyFont="1" applyFill="1" applyBorder="1" applyAlignment="1" applyProtection="1"/>
    <xf numFmtId="0" fontId="3" fillId="4" borderId="10" xfId="0" applyFont="1" applyFill="1" applyBorder="1" applyAlignment="1" applyProtection="1">
      <alignment horizontal="center"/>
    </xf>
    <xf numFmtId="165" fontId="3" fillId="4" borderId="11" xfId="2" applyNumberFormat="1" applyFont="1" applyFill="1" applyBorder="1" applyAlignment="1" applyProtection="1">
      <alignment horizontal="center"/>
    </xf>
    <xf numFmtId="0" fontId="3" fillId="4" borderId="11" xfId="0" applyFont="1" applyFill="1" applyBorder="1" applyAlignment="1" applyProtection="1">
      <alignment horizontal="center"/>
    </xf>
    <xf numFmtId="15" fontId="2" fillId="4" borderId="4" xfId="0" applyNumberFormat="1" applyFont="1" applyFill="1" applyBorder="1" applyAlignment="1" applyProtection="1">
      <alignment horizontal="center"/>
    </xf>
    <xf numFmtId="4" fontId="2" fillId="4" borderId="12" xfId="2" applyNumberFormat="1" applyFont="1" applyFill="1" applyBorder="1" applyAlignment="1" applyProtection="1">
      <alignment horizontal="center"/>
    </xf>
    <xf numFmtId="4" fontId="2" fillId="4" borderId="12" xfId="0" applyNumberFormat="1" applyFont="1" applyFill="1" applyBorder="1" applyAlignment="1" applyProtection="1">
      <alignment horizontal="center"/>
    </xf>
    <xf numFmtId="15" fontId="3" fillId="4" borderId="10" xfId="0" applyNumberFormat="1" applyFont="1" applyFill="1" applyBorder="1" applyAlignment="1" applyProtection="1">
      <alignment horizontal="center"/>
    </xf>
    <xf numFmtId="4" fontId="3" fillId="4" borderId="11" xfId="2" applyNumberFormat="1" applyFont="1" applyFill="1" applyBorder="1" applyAlignment="1" applyProtection="1">
      <alignment horizontal="center"/>
    </xf>
    <xf numFmtId="4" fontId="3" fillId="4" borderId="11" xfId="0" applyNumberFormat="1" applyFont="1" applyFill="1" applyBorder="1" applyAlignment="1" applyProtection="1">
      <alignment horizontal="center"/>
    </xf>
    <xf numFmtId="165" fontId="3" fillId="4" borderId="5" xfId="2" applyNumberFormat="1" applyFont="1" applyFill="1" applyBorder="1" applyAlignment="1" applyProtection="1">
      <alignment horizontal="center" vertical="center"/>
    </xf>
    <xf numFmtId="165" fontId="3" fillId="4" borderId="8" xfId="2" applyNumberFormat="1" applyFont="1" applyFill="1" applyBorder="1" applyAlignment="1" applyProtection="1">
      <alignment horizontal="center" vertical="center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15" fontId="2" fillId="4" borderId="1" xfId="0" applyNumberFormat="1" applyFont="1" applyFill="1" applyBorder="1" applyAlignment="1" applyProtection="1">
      <alignment horizontal="center"/>
    </xf>
    <xf numFmtId="38" fontId="2" fillId="4" borderId="2" xfId="0" applyNumberFormat="1" applyFont="1" applyFill="1" applyBorder="1" applyAlignment="1" applyProtection="1">
      <alignment horizontal="center" vertical="center"/>
    </xf>
    <xf numFmtId="40" fontId="2" fillId="4" borderId="2" xfId="0" applyNumberFormat="1" applyFont="1" applyFill="1" applyBorder="1" applyAlignment="1" applyProtection="1">
      <alignment horizontal="center" vertical="center"/>
    </xf>
    <xf numFmtId="38" fontId="2" fillId="4" borderId="14" xfId="0" applyNumberFormat="1" applyFont="1" applyFill="1" applyBorder="1" applyAlignment="1" applyProtection="1">
      <alignment horizontal="center" vertical="center"/>
    </xf>
    <xf numFmtId="165" fontId="3" fillId="4" borderId="1" xfId="2" applyNumberFormat="1" applyFont="1" applyFill="1" applyBorder="1" applyAlignment="1" applyProtection="1">
      <alignment horizontal="center" vertical="center" wrapText="1"/>
    </xf>
    <xf numFmtId="165" fontId="3" fillId="4" borderId="2" xfId="2" applyNumberFormat="1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3" fillId="4" borderId="14" xfId="0" applyFont="1" applyFill="1" applyBorder="1" applyAlignment="1" applyProtection="1">
      <alignment horizontal="center" vertical="center" wrapText="1"/>
    </xf>
    <xf numFmtId="165" fontId="3" fillId="4" borderId="5" xfId="2" applyNumberFormat="1" applyFont="1" applyFill="1" applyBorder="1" applyAlignment="1" applyProtection="1">
      <alignment horizontal="center" vertical="center" wrapText="1"/>
    </xf>
    <xf numFmtId="165" fontId="3" fillId="4" borderId="8" xfId="2" applyNumberFormat="1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 wrapText="1"/>
    </xf>
    <xf numFmtId="10" fontId="2" fillId="4" borderId="9" xfId="3" applyNumberFormat="1" applyFont="1" applyFill="1" applyBorder="1" applyAlignment="1" applyProtection="1">
      <alignment horizontal="center"/>
    </xf>
    <xf numFmtId="40" fontId="3" fillId="4" borderId="8" xfId="0" applyNumberFormat="1" applyFont="1" applyFill="1" applyBorder="1" applyAlignment="1" applyProtection="1">
      <alignment horizontal="center" vertical="center"/>
    </xf>
    <xf numFmtId="10" fontId="2" fillId="4" borderId="2" xfId="3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9527</xdr:colOff>
      <xdr:row>49</xdr:row>
      <xdr:rowOff>38100</xdr:rowOff>
    </xdr:from>
    <xdr:to>
      <xdr:col>14</xdr:col>
      <xdr:colOff>28576</xdr:colOff>
      <xdr:row>54</xdr:row>
      <xdr:rowOff>19050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5581652" y="10334625"/>
          <a:ext cx="7800974" cy="676275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las Obligaciones Negociables, basarse en sus propios cálculos y evaluación de los Términos y Condiciones de los mismos descriptos en el Prospecto de Programa y en el Suplemento de Precio que ha tenido a su disposición, a fin de determinar el rendimiento de las Obligaciones Negociables. El Interesado deberá analizar cuidadosamente dicha información, y en particular las consideraciones de riesgo para la inversión. Se aclara que el uso de la Planilla de Cálculo no es obligatorio para el Interesado, sino meramente orientativo, y que los resultados que esta arroje no serán vinculantes; por tal motivo Banco Mariva SA, y/o Mariva Bursátil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4</xdr:col>
      <xdr:colOff>1724025</xdr:colOff>
      <xdr:row>2</xdr:row>
      <xdr:rowOff>47626</xdr:rowOff>
    </xdr:from>
    <xdr:to>
      <xdr:col>6</xdr:col>
      <xdr:colOff>106576</xdr:colOff>
      <xdr:row>5</xdr:row>
      <xdr:rowOff>65580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553075" y="333376"/>
          <a:ext cx="1363876" cy="446579"/>
        </a:xfrm>
        <a:prstGeom prst="rect">
          <a:avLst/>
        </a:prstGeom>
      </xdr:spPr>
    </xdr:pic>
    <xdr:clientData/>
  </xdr:twoCellAnchor>
  <xdr:twoCellAnchor editAs="oneCell">
    <xdr:from>
      <xdr:col>13</xdr:col>
      <xdr:colOff>704850</xdr:colOff>
      <xdr:row>1</xdr:row>
      <xdr:rowOff>133350</xdr:rowOff>
    </xdr:from>
    <xdr:to>
      <xdr:col>15</xdr:col>
      <xdr:colOff>714376</xdr:colOff>
      <xdr:row>6</xdr:row>
      <xdr:rowOff>12841</xdr:rowOff>
    </xdr:to>
    <xdr:pic>
      <xdr:nvPicPr>
        <xdr:cNvPr id="5" name="Imagen 4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496" t="10997" r="32509" b="10013"/>
        <a:stretch/>
      </xdr:blipFill>
      <xdr:spPr>
        <a:xfrm>
          <a:off x="8467725" y="276225"/>
          <a:ext cx="1533526" cy="593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85"/>
  <sheetViews>
    <sheetView showGridLines="0" tabSelected="1" zoomScaleNormal="100" zoomScaleSheetLayoutView="130" workbookViewId="0">
      <selection activeCell="O14" sqref="O14:P14"/>
    </sheetView>
  </sheetViews>
  <sheetFormatPr baseColWidth="10" defaultColWidth="11.42578125" defaultRowHeight="11.25" x14ac:dyDescent="0.2"/>
  <cols>
    <col min="1" max="1" width="11.42578125" style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2.42578125" style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customWidth="1"/>
    <col min="23" max="23" width="11.42578125" style="1" customWidth="1"/>
    <col min="24" max="16384" width="11.42578125" style="1"/>
  </cols>
  <sheetData>
    <row r="1" spans="3:142" x14ac:dyDescent="0.2">
      <c r="P1" s="27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</row>
    <row r="2" spans="3:142" x14ac:dyDescent="0.2"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</row>
    <row r="3" spans="3:142" x14ac:dyDescent="0.2"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</row>
    <row r="4" spans="3:142" x14ac:dyDescent="0.2"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</row>
    <row r="5" spans="3:142" x14ac:dyDescent="0.2">
      <c r="I5" s="2"/>
      <c r="J5" s="2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</row>
    <row r="6" spans="3:142" x14ac:dyDescent="0.2"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</row>
    <row r="7" spans="3:142" x14ac:dyDescent="0.2"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</row>
    <row r="8" spans="3:142" ht="15.75" x14ac:dyDescent="0.25">
      <c r="F8" s="93" t="s">
        <v>40</v>
      </c>
      <c r="G8" s="94"/>
      <c r="H8" s="94"/>
      <c r="I8" s="94"/>
      <c r="J8" s="94"/>
      <c r="K8" s="94"/>
      <c r="L8" s="94"/>
      <c r="M8" s="94"/>
      <c r="N8" s="94"/>
      <c r="O8" s="95"/>
      <c r="P8" s="96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</row>
    <row r="9" spans="3:142" x14ac:dyDescent="0.2">
      <c r="L9" s="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</row>
    <row r="10" spans="3:142" ht="12.75" customHeight="1" x14ac:dyDescent="0.2">
      <c r="F10" s="70" t="s">
        <v>0</v>
      </c>
      <c r="G10" s="71">
        <v>44750</v>
      </c>
      <c r="H10" s="72"/>
      <c r="I10" s="73" t="s">
        <v>1</v>
      </c>
      <c r="J10" s="74"/>
      <c r="K10" s="75">
        <f>XIRR(N34:N46,D34:D46)</f>
        <v>2.9802322387695314E-9</v>
      </c>
      <c r="L10" s="76"/>
      <c r="M10" s="73" t="s">
        <v>34</v>
      </c>
      <c r="N10" s="74"/>
      <c r="O10" s="75" t="s">
        <v>35</v>
      </c>
      <c r="P10" s="76"/>
      <c r="Q10" s="42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</row>
    <row r="11" spans="3:142" ht="12.75" customHeight="1" x14ac:dyDescent="0.2">
      <c r="F11" s="77" t="s">
        <v>3</v>
      </c>
      <c r="G11" s="78">
        <f>+B46</f>
        <v>45846</v>
      </c>
      <c r="H11" s="79"/>
      <c r="I11" s="80" t="s">
        <v>21</v>
      </c>
      <c r="J11" s="81"/>
      <c r="K11" s="82">
        <f>+NOMINAL(K10,4)</f>
        <v>2.9802320611338473E-9</v>
      </c>
      <c r="L11" s="83"/>
      <c r="M11" s="80" t="s">
        <v>38</v>
      </c>
      <c r="N11" s="81"/>
      <c r="O11" s="91">
        <v>126.1833</v>
      </c>
      <c r="P11" s="92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</row>
    <row r="12" spans="3:142" ht="12.75" customHeight="1" x14ac:dyDescent="0.2">
      <c r="C12" s="41"/>
      <c r="F12" s="77" t="s">
        <v>36</v>
      </c>
      <c r="G12" s="82" t="s">
        <v>28</v>
      </c>
      <c r="H12" s="83"/>
      <c r="I12" s="80" t="s">
        <v>31</v>
      </c>
      <c r="J12" s="81"/>
      <c r="K12" s="68">
        <f>+(U48/T48)</f>
        <v>3.0027397260273974</v>
      </c>
      <c r="L12" s="69"/>
      <c r="M12" s="80" t="s">
        <v>2</v>
      </c>
      <c r="N12" s="81"/>
      <c r="O12" s="82">
        <v>1</v>
      </c>
      <c r="P12" s="83"/>
      <c r="R12" s="29"/>
      <c r="T12" s="28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</row>
    <row r="13" spans="3:142" ht="12.75" customHeight="1" x14ac:dyDescent="0.2">
      <c r="F13" s="77"/>
      <c r="G13" s="64"/>
      <c r="H13" s="65"/>
      <c r="I13" s="80" t="s">
        <v>32</v>
      </c>
      <c r="J13" s="81"/>
      <c r="K13" s="68" t="s">
        <v>39</v>
      </c>
      <c r="L13" s="69"/>
      <c r="M13" s="80" t="s">
        <v>5</v>
      </c>
      <c r="N13" s="81"/>
      <c r="O13" s="66">
        <v>20000000</v>
      </c>
      <c r="P13" s="67"/>
      <c r="R13" s="29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</row>
    <row r="14" spans="3:142" ht="12.75" customHeight="1" x14ac:dyDescent="0.2">
      <c r="F14" s="84" t="s">
        <v>4</v>
      </c>
      <c r="G14" s="85">
        <f>+G10</f>
        <v>44750</v>
      </c>
      <c r="H14" s="86"/>
      <c r="I14" s="87" t="s">
        <v>33</v>
      </c>
      <c r="J14" s="88"/>
      <c r="K14" s="89">
        <v>36</v>
      </c>
      <c r="L14" s="90"/>
      <c r="M14" s="87" t="s">
        <v>37</v>
      </c>
      <c r="N14" s="88"/>
      <c r="O14" s="62">
        <v>0</v>
      </c>
      <c r="P14" s="63"/>
      <c r="R14" s="29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</row>
    <row r="15" spans="3:142" x14ac:dyDescent="0.2">
      <c r="G15" s="24"/>
      <c r="H15" s="6"/>
      <c r="I15" s="6"/>
      <c r="L15" s="7"/>
      <c r="M15" s="8"/>
      <c r="R15" s="29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</row>
    <row r="16" spans="3:142" x14ac:dyDescent="0.2">
      <c r="I16" s="97" t="s">
        <v>12</v>
      </c>
      <c r="J16" s="98" t="s">
        <v>19</v>
      </c>
      <c r="K16" s="98" t="s">
        <v>13</v>
      </c>
      <c r="L16" s="99" t="s">
        <v>14</v>
      </c>
      <c r="M16" s="8"/>
      <c r="R16" s="29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</row>
    <row r="17" spans="6:142" ht="12.75" customHeight="1" x14ac:dyDescent="0.2">
      <c r="I17" s="100">
        <f>+F35</f>
        <v>44842</v>
      </c>
      <c r="J17" s="101">
        <f t="shared" ref="J17:J28" si="0">+$O$13*K35/100</f>
        <v>0</v>
      </c>
      <c r="K17" s="101">
        <f t="shared" ref="K17:K28" si="1">+$O$13*J35/100</f>
        <v>0</v>
      </c>
      <c r="L17" s="102">
        <f>SUM(J17:K17)</f>
        <v>0</v>
      </c>
      <c r="M17" s="8"/>
      <c r="O17" s="31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</row>
    <row r="18" spans="6:142" ht="12.75" customHeight="1" x14ac:dyDescent="0.2">
      <c r="I18" s="100">
        <f t="shared" ref="I18:I28" si="2">+F36</f>
        <v>44934</v>
      </c>
      <c r="J18" s="101">
        <f t="shared" si="0"/>
        <v>0</v>
      </c>
      <c r="K18" s="101">
        <f t="shared" si="1"/>
        <v>0</v>
      </c>
      <c r="L18" s="102">
        <f>SUM(J18:K18)</f>
        <v>0</v>
      </c>
      <c r="M18" s="8"/>
      <c r="O18" s="31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</row>
    <row r="19" spans="6:142" ht="12.75" customHeight="1" x14ac:dyDescent="0.2">
      <c r="I19" s="100">
        <f t="shared" si="2"/>
        <v>45024</v>
      </c>
      <c r="J19" s="101">
        <f t="shared" si="0"/>
        <v>0</v>
      </c>
      <c r="K19" s="101">
        <f t="shared" si="1"/>
        <v>0</v>
      </c>
      <c r="L19" s="102">
        <f t="shared" ref="L19:L28" si="3">SUM(J19:K19)</f>
        <v>0</v>
      </c>
      <c r="M19" s="8"/>
      <c r="O19" s="31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</row>
    <row r="20" spans="6:142" ht="12.75" customHeight="1" x14ac:dyDescent="0.2">
      <c r="I20" s="100">
        <f t="shared" si="2"/>
        <v>45115</v>
      </c>
      <c r="J20" s="101">
        <f t="shared" si="0"/>
        <v>0</v>
      </c>
      <c r="K20" s="101">
        <f t="shared" si="1"/>
        <v>0</v>
      </c>
      <c r="L20" s="102">
        <f t="shared" si="3"/>
        <v>0</v>
      </c>
      <c r="M20" s="8"/>
      <c r="O20" s="31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</row>
    <row r="21" spans="6:142" ht="12.75" customHeight="1" x14ac:dyDescent="0.2">
      <c r="I21" s="100">
        <f t="shared" si="2"/>
        <v>45207</v>
      </c>
      <c r="J21" s="101">
        <f t="shared" si="0"/>
        <v>0</v>
      </c>
      <c r="K21" s="101">
        <f t="shared" si="1"/>
        <v>0</v>
      </c>
      <c r="L21" s="102">
        <f t="shared" si="3"/>
        <v>0</v>
      </c>
      <c r="M21" s="8"/>
      <c r="O21" s="31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</row>
    <row r="22" spans="6:142" ht="12.75" customHeight="1" x14ac:dyDescent="0.2">
      <c r="I22" s="100">
        <f t="shared" si="2"/>
        <v>45299</v>
      </c>
      <c r="J22" s="101">
        <f t="shared" si="0"/>
        <v>0</v>
      </c>
      <c r="K22" s="101">
        <f t="shared" si="1"/>
        <v>0</v>
      </c>
      <c r="L22" s="102">
        <f t="shared" si="3"/>
        <v>0</v>
      </c>
      <c r="M22" s="8"/>
      <c r="O22" s="31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</row>
    <row r="23" spans="6:142" ht="12.75" customHeight="1" x14ac:dyDescent="0.2">
      <c r="I23" s="100">
        <f t="shared" si="2"/>
        <v>45390</v>
      </c>
      <c r="J23" s="101">
        <f t="shared" si="0"/>
        <v>0</v>
      </c>
      <c r="K23" s="101">
        <f t="shared" si="1"/>
        <v>0</v>
      </c>
      <c r="L23" s="102">
        <f t="shared" si="3"/>
        <v>0</v>
      </c>
      <c r="M23" s="8"/>
      <c r="O23" s="31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</row>
    <row r="24" spans="6:142" ht="12.75" customHeight="1" x14ac:dyDescent="0.2">
      <c r="I24" s="100">
        <f t="shared" si="2"/>
        <v>45481</v>
      </c>
      <c r="J24" s="101">
        <f t="shared" si="0"/>
        <v>0</v>
      </c>
      <c r="K24" s="101">
        <f t="shared" si="1"/>
        <v>0</v>
      </c>
      <c r="L24" s="102">
        <f t="shared" si="3"/>
        <v>0</v>
      </c>
      <c r="M24" s="8"/>
      <c r="O24" s="31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</row>
    <row r="25" spans="6:142" ht="12.75" customHeight="1" x14ac:dyDescent="0.2">
      <c r="I25" s="100">
        <f t="shared" si="2"/>
        <v>45573</v>
      </c>
      <c r="J25" s="101">
        <f t="shared" si="0"/>
        <v>0</v>
      </c>
      <c r="K25" s="101">
        <f t="shared" si="1"/>
        <v>0</v>
      </c>
      <c r="L25" s="102">
        <f t="shared" si="3"/>
        <v>0</v>
      </c>
      <c r="M25" s="8"/>
      <c r="O25" s="31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</row>
    <row r="26" spans="6:142" ht="12.75" customHeight="1" x14ac:dyDescent="0.2">
      <c r="I26" s="100">
        <f t="shared" si="2"/>
        <v>45665</v>
      </c>
      <c r="J26" s="101">
        <f t="shared" si="0"/>
        <v>0</v>
      </c>
      <c r="K26" s="101">
        <f t="shared" si="1"/>
        <v>0</v>
      </c>
      <c r="L26" s="102">
        <f t="shared" si="3"/>
        <v>0</v>
      </c>
      <c r="M26" s="8"/>
      <c r="O26" s="31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</row>
    <row r="27" spans="6:142" ht="12.75" customHeight="1" x14ac:dyDescent="0.2">
      <c r="I27" s="100">
        <f t="shared" si="2"/>
        <v>45755</v>
      </c>
      <c r="J27" s="101">
        <f t="shared" si="0"/>
        <v>0</v>
      </c>
      <c r="K27" s="101">
        <f t="shared" si="1"/>
        <v>0</v>
      </c>
      <c r="L27" s="102">
        <f t="shared" si="3"/>
        <v>0</v>
      </c>
      <c r="M27" s="8"/>
      <c r="O27" s="31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</row>
    <row r="28" spans="6:142" ht="12.75" customHeight="1" x14ac:dyDescent="0.2">
      <c r="I28" s="100">
        <f t="shared" si="2"/>
        <v>45846</v>
      </c>
      <c r="J28" s="101">
        <f t="shared" si="0"/>
        <v>20000000</v>
      </c>
      <c r="K28" s="101">
        <f t="shared" si="1"/>
        <v>0</v>
      </c>
      <c r="L28" s="102">
        <f t="shared" si="3"/>
        <v>20000000</v>
      </c>
      <c r="M28" s="8"/>
      <c r="O28" s="31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</row>
    <row r="29" spans="6:142" ht="12.75" customHeight="1" x14ac:dyDescent="0.2">
      <c r="I29" s="103" t="s">
        <v>14</v>
      </c>
      <c r="J29" s="104">
        <f>SUM(J17:J28)</f>
        <v>20000000</v>
      </c>
      <c r="K29" s="104">
        <f>SUM(K17:K28)</f>
        <v>0</v>
      </c>
      <c r="L29" s="105">
        <f>SUM(J29:K29)</f>
        <v>20000000</v>
      </c>
      <c r="M29" s="8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</row>
    <row r="30" spans="6:142" x14ac:dyDescent="0.2">
      <c r="G30" s="53"/>
      <c r="H30" s="6"/>
      <c r="I30" s="6"/>
      <c r="L30" s="7"/>
      <c r="M30" s="8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</row>
    <row r="31" spans="6:142" ht="14.25" customHeight="1" x14ac:dyDescent="0.2">
      <c r="F31" s="114" t="s">
        <v>20</v>
      </c>
      <c r="G31" s="115" t="s">
        <v>15</v>
      </c>
      <c r="H31" s="115" t="s">
        <v>16</v>
      </c>
      <c r="I31" s="115" t="s">
        <v>24</v>
      </c>
      <c r="J31" s="116" t="s">
        <v>23</v>
      </c>
      <c r="K31" s="116" t="s">
        <v>6</v>
      </c>
      <c r="L31" s="116" t="s">
        <v>17</v>
      </c>
      <c r="M31" s="117" t="s">
        <v>7</v>
      </c>
      <c r="N31" s="118" t="s">
        <v>18</v>
      </c>
      <c r="Q31" s="9" t="s">
        <v>22</v>
      </c>
      <c r="R31" s="9" t="s">
        <v>8</v>
      </c>
      <c r="S31" s="9" t="s">
        <v>9</v>
      </c>
      <c r="T31" s="9" t="s">
        <v>10</v>
      </c>
      <c r="U31" s="9" t="s">
        <v>11</v>
      </c>
      <c r="V31" s="9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</row>
    <row r="32" spans="6:142" x14ac:dyDescent="0.2">
      <c r="F32" s="119"/>
      <c r="G32" s="120"/>
      <c r="H32" s="120"/>
      <c r="I32" s="120"/>
      <c r="J32" s="121"/>
      <c r="K32" s="121"/>
      <c r="L32" s="121"/>
      <c r="M32" s="122"/>
      <c r="N32" s="123"/>
      <c r="Q32" s="10"/>
      <c r="R32" s="11">
        <f>+K10</f>
        <v>2.9802322387695314E-9</v>
      </c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</row>
    <row r="33" spans="2:142" x14ac:dyDescent="0.2">
      <c r="B33" s="1" t="s">
        <v>26</v>
      </c>
      <c r="F33" s="106"/>
      <c r="G33" s="107"/>
      <c r="H33" s="107"/>
      <c r="I33" s="124">
        <f>+I34</f>
        <v>0</v>
      </c>
      <c r="J33" s="108"/>
      <c r="K33" s="108"/>
      <c r="L33" s="125">
        <f>+L34</f>
        <v>100</v>
      </c>
      <c r="M33" s="108"/>
      <c r="N33" s="109"/>
      <c r="Q33" s="10"/>
      <c r="R33" s="11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</row>
    <row r="34" spans="2:142" s="14" customFormat="1" ht="12.75" customHeight="1" x14ac:dyDescent="0.2">
      <c r="B34" s="30">
        <f>+G10</f>
        <v>44750</v>
      </c>
      <c r="D34" s="30">
        <f>+G14</f>
        <v>44750</v>
      </c>
      <c r="E34" s="46">
        <f>+G10</f>
        <v>44750</v>
      </c>
      <c r="F34" s="110">
        <f>+E34</f>
        <v>44750</v>
      </c>
      <c r="G34" s="111"/>
      <c r="H34" s="111"/>
      <c r="I34" s="126">
        <f t="shared" ref="I34:I46" si="4">+$O$14</f>
        <v>0</v>
      </c>
      <c r="J34" s="111"/>
      <c r="K34" s="111"/>
      <c r="L34" s="112">
        <v>100</v>
      </c>
      <c r="M34" s="112">
        <f>-O12*100</f>
        <v>-100</v>
      </c>
      <c r="N34" s="113">
        <f>+O13*-1</f>
        <v>-20000000</v>
      </c>
      <c r="O34" s="1"/>
      <c r="P34" s="1"/>
      <c r="Q34" s="12"/>
      <c r="R34" s="12"/>
      <c r="S34" s="13"/>
      <c r="T34" s="13"/>
      <c r="U34" s="13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</row>
    <row r="35" spans="2:142" s="14" customFormat="1" ht="12.75" customHeight="1" x14ac:dyDescent="0.2">
      <c r="B35" s="30">
        <v>44842</v>
      </c>
      <c r="C35" s="39">
        <f>+B35-B34</f>
        <v>92</v>
      </c>
      <c r="D35" s="30">
        <f>+F35</f>
        <v>44842</v>
      </c>
      <c r="E35" s="46">
        <f>+E34+C35</f>
        <v>44842</v>
      </c>
      <c r="F35" s="49">
        <f t="shared" ref="F35:F46" si="5">+E35</f>
        <v>44842</v>
      </c>
      <c r="G35" s="50">
        <f t="shared" ref="G35:G46" si="6">+E35-E34</f>
        <v>92</v>
      </c>
      <c r="H35" s="50">
        <f t="shared" ref="H35:H46" si="7">+IF(F35-$G$14&lt;0,0,F35-$G$14)</f>
        <v>92</v>
      </c>
      <c r="I35" s="48">
        <f t="shared" si="4"/>
        <v>0</v>
      </c>
      <c r="J35" s="51">
        <f t="shared" ref="J35:J46" si="8">+I35/365*G35*L34</f>
        <v>0</v>
      </c>
      <c r="K35" s="52">
        <v>0</v>
      </c>
      <c r="L35" s="52">
        <f t="shared" ref="L35:L46" si="9">+L34-K35</f>
        <v>100</v>
      </c>
      <c r="M35" s="52">
        <f t="shared" ref="M35:M46" si="10">+IF(F35&gt;$G$14,J35+K35,0)</f>
        <v>0</v>
      </c>
      <c r="N35" s="54">
        <f t="shared" ref="N35:N46" si="11">+M35*$O$13/100</f>
        <v>0</v>
      </c>
      <c r="O35" s="1"/>
      <c r="P35" s="1"/>
      <c r="Q35" s="18">
        <f>H35/365</f>
        <v>0.25205479452054796</v>
      </c>
      <c r="R35" s="18">
        <f>1/(1+$K$10)^(H35/365)</f>
        <v>0.99999999924881822</v>
      </c>
      <c r="S35" s="19">
        <f>+M35</f>
        <v>0</v>
      </c>
      <c r="T35" s="19">
        <f>+S35*R35</f>
        <v>0</v>
      </c>
      <c r="U35" s="19">
        <f>+T35*Q35</f>
        <v>0</v>
      </c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</row>
    <row r="36" spans="2:142" s="14" customFormat="1" ht="12.75" customHeight="1" x14ac:dyDescent="0.2">
      <c r="B36" s="30">
        <v>44934</v>
      </c>
      <c r="C36" s="39">
        <f t="shared" ref="C36:C46" si="12">+B36-B35</f>
        <v>92</v>
      </c>
      <c r="D36" s="30">
        <f t="shared" ref="D36:D46" si="13">+F36</f>
        <v>44934</v>
      </c>
      <c r="E36" s="46">
        <f t="shared" ref="E36:E46" si="14">+E35+C36</f>
        <v>44934</v>
      </c>
      <c r="F36" s="49">
        <f t="shared" si="5"/>
        <v>44934</v>
      </c>
      <c r="G36" s="50">
        <f t="shared" si="6"/>
        <v>92</v>
      </c>
      <c r="H36" s="50">
        <f t="shared" si="7"/>
        <v>184</v>
      </c>
      <c r="I36" s="48">
        <f t="shared" si="4"/>
        <v>0</v>
      </c>
      <c r="J36" s="51">
        <f t="shared" si="8"/>
        <v>0</v>
      </c>
      <c r="K36" s="52">
        <v>0</v>
      </c>
      <c r="L36" s="52">
        <f t="shared" si="9"/>
        <v>100</v>
      </c>
      <c r="M36" s="52">
        <f t="shared" si="10"/>
        <v>0</v>
      </c>
      <c r="N36" s="54">
        <f t="shared" si="11"/>
        <v>0</v>
      </c>
      <c r="O36" s="1"/>
      <c r="P36" s="1"/>
      <c r="Q36" s="18">
        <f t="shared" ref="Q36:Q46" si="15">H36/365</f>
        <v>0.50410958904109593</v>
      </c>
      <c r="R36" s="18">
        <f t="shared" ref="R36:R46" si="16">1/(1+$K$10)^(H36/365)</f>
        <v>0.99999999849763643</v>
      </c>
      <c r="S36" s="19">
        <f t="shared" ref="S36:S46" si="17">+M36</f>
        <v>0</v>
      </c>
      <c r="T36" s="19">
        <f t="shared" ref="T36:T46" si="18">+S36*R36</f>
        <v>0</v>
      </c>
      <c r="U36" s="19">
        <f t="shared" ref="U36:U46" si="19">+T36*Q36</f>
        <v>0</v>
      </c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</row>
    <row r="37" spans="2:142" s="14" customFormat="1" ht="12.75" customHeight="1" x14ac:dyDescent="0.2">
      <c r="B37" s="30">
        <v>45024</v>
      </c>
      <c r="C37" s="39">
        <f t="shared" si="12"/>
        <v>90</v>
      </c>
      <c r="D37" s="30">
        <f t="shared" si="13"/>
        <v>45024</v>
      </c>
      <c r="E37" s="46">
        <f t="shared" si="14"/>
        <v>45024</v>
      </c>
      <c r="F37" s="49">
        <f t="shared" si="5"/>
        <v>45024</v>
      </c>
      <c r="G37" s="50">
        <f t="shared" si="6"/>
        <v>90</v>
      </c>
      <c r="H37" s="50">
        <f t="shared" si="7"/>
        <v>274</v>
      </c>
      <c r="I37" s="48">
        <f t="shared" si="4"/>
        <v>0</v>
      </c>
      <c r="J37" s="51">
        <f t="shared" si="8"/>
        <v>0</v>
      </c>
      <c r="K37" s="52">
        <v>0</v>
      </c>
      <c r="L37" s="52">
        <f t="shared" si="9"/>
        <v>100</v>
      </c>
      <c r="M37" s="52">
        <f t="shared" si="10"/>
        <v>0</v>
      </c>
      <c r="N37" s="54">
        <f t="shared" si="11"/>
        <v>0</v>
      </c>
      <c r="O37" s="1"/>
      <c r="P37" s="1"/>
      <c r="Q37" s="18">
        <f t="shared" si="15"/>
        <v>0.75068493150684934</v>
      </c>
      <c r="R37" s="18">
        <f t="shared" si="16"/>
        <v>0.99999999776278448</v>
      </c>
      <c r="S37" s="19">
        <f t="shared" si="17"/>
        <v>0</v>
      </c>
      <c r="T37" s="19">
        <f t="shared" si="18"/>
        <v>0</v>
      </c>
      <c r="U37" s="19">
        <f t="shared" si="19"/>
        <v>0</v>
      </c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</row>
    <row r="38" spans="2:142" s="14" customFormat="1" ht="12.75" customHeight="1" x14ac:dyDescent="0.2">
      <c r="B38" s="30">
        <v>45115</v>
      </c>
      <c r="C38" s="39">
        <f t="shared" si="12"/>
        <v>91</v>
      </c>
      <c r="D38" s="30">
        <f t="shared" si="13"/>
        <v>45115</v>
      </c>
      <c r="E38" s="46">
        <f t="shared" si="14"/>
        <v>45115</v>
      </c>
      <c r="F38" s="49">
        <f t="shared" si="5"/>
        <v>45115</v>
      </c>
      <c r="G38" s="50">
        <f t="shared" si="6"/>
        <v>91</v>
      </c>
      <c r="H38" s="50">
        <f t="shared" si="7"/>
        <v>365</v>
      </c>
      <c r="I38" s="48">
        <f t="shared" si="4"/>
        <v>0</v>
      </c>
      <c r="J38" s="51">
        <f t="shared" si="8"/>
        <v>0</v>
      </c>
      <c r="K38" s="52">
        <v>0</v>
      </c>
      <c r="L38" s="52">
        <f t="shared" si="9"/>
        <v>100</v>
      </c>
      <c r="M38" s="52">
        <f t="shared" si="10"/>
        <v>0</v>
      </c>
      <c r="N38" s="54">
        <f t="shared" si="11"/>
        <v>0</v>
      </c>
      <c r="O38" s="1"/>
      <c r="P38" s="1"/>
      <c r="Q38" s="18">
        <f t="shared" si="15"/>
        <v>1</v>
      </c>
      <c r="R38" s="18">
        <f t="shared" si="16"/>
        <v>0.99999999701976772</v>
      </c>
      <c r="S38" s="19">
        <f t="shared" si="17"/>
        <v>0</v>
      </c>
      <c r="T38" s="19">
        <f t="shared" si="18"/>
        <v>0</v>
      </c>
      <c r="U38" s="19">
        <f t="shared" si="19"/>
        <v>0</v>
      </c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</row>
    <row r="39" spans="2:142" s="14" customFormat="1" ht="12.75" customHeight="1" x14ac:dyDescent="0.2">
      <c r="B39" s="30">
        <v>45207</v>
      </c>
      <c r="C39" s="39">
        <f t="shared" si="12"/>
        <v>92</v>
      </c>
      <c r="D39" s="30">
        <f t="shared" si="13"/>
        <v>45207</v>
      </c>
      <c r="E39" s="46">
        <f t="shared" si="14"/>
        <v>45207</v>
      </c>
      <c r="F39" s="49">
        <f t="shared" si="5"/>
        <v>45207</v>
      </c>
      <c r="G39" s="50">
        <f t="shared" si="6"/>
        <v>92</v>
      </c>
      <c r="H39" s="50">
        <f t="shared" si="7"/>
        <v>457</v>
      </c>
      <c r="I39" s="48">
        <f t="shared" si="4"/>
        <v>0</v>
      </c>
      <c r="J39" s="51">
        <f t="shared" si="8"/>
        <v>0</v>
      </c>
      <c r="K39" s="52">
        <v>0</v>
      </c>
      <c r="L39" s="52">
        <f t="shared" si="9"/>
        <v>100</v>
      </c>
      <c r="M39" s="52">
        <f t="shared" si="10"/>
        <v>0</v>
      </c>
      <c r="N39" s="54">
        <f t="shared" si="11"/>
        <v>0</v>
      </c>
      <c r="O39" s="1"/>
      <c r="P39" s="1"/>
      <c r="Q39" s="18">
        <f t="shared" si="15"/>
        <v>1.252054794520548</v>
      </c>
      <c r="R39" s="18">
        <f t="shared" si="16"/>
        <v>0.99999999626858593</v>
      </c>
      <c r="S39" s="19">
        <f t="shared" si="17"/>
        <v>0</v>
      </c>
      <c r="T39" s="19">
        <f t="shared" si="18"/>
        <v>0</v>
      </c>
      <c r="U39" s="19">
        <f t="shared" si="19"/>
        <v>0</v>
      </c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</row>
    <row r="40" spans="2:142" s="14" customFormat="1" ht="12.75" customHeight="1" x14ac:dyDescent="0.2">
      <c r="B40" s="30">
        <v>45299</v>
      </c>
      <c r="C40" s="39">
        <f t="shared" si="12"/>
        <v>92</v>
      </c>
      <c r="D40" s="30">
        <f t="shared" si="13"/>
        <v>45299</v>
      </c>
      <c r="E40" s="46">
        <f t="shared" si="14"/>
        <v>45299</v>
      </c>
      <c r="F40" s="49">
        <f t="shared" si="5"/>
        <v>45299</v>
      </c>
      <c r="G40" s="50">
        <f t="shared" si="6"/>
        <v>92</v>
      </c>
      <c r="H40" s="50">
        <f t="shared" si="7"/>
        <v>549</v>
      </c>
      <c r="I40" s="48">
        <f t="shared" si="4"/>
        <v>0</v>
      </c>
      <c r="J40" s="51">
        <f t="shared" si="8"/>
        <v>0</v>
      </c>
      <c r="K40" s="52">
        <v>0</v>
      </c>
      <c r="L40" s="52">
        <f t="shared" si="9"/>
        <v>100</v>
      </c>
      <c r="M40" s="52">
        <f t="shared" si="10"/>
        <v>0</v>
      </c>
      <c r="N40" s="54">
        <f t="shared" si="11"/>
        <v>0</v>
      </c>
      <c r="O40" s="1"/>
      <c r="P40" s="1"/>
      <c r="Q40" s="18">
        <f t="shared" si="15"/>
        <v>1.5041095890410958</v>
      </c>
      <c r="R40" s="18">
        <f t="shared" si="16"/>
        <v>0.99999999551740415</v>
      </c>
      <c r="S40" s="19">
        <f t="shared" si="17"/>
        <v>0</v>
      </c>
      <c r="T40" s="19">
        <f t="shared" si="18"/>
        <v>0</v>
      </c>
      <c r="U40" s="19">
        <f t="shared" si="19"/>
        <v>0</v>
      </c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</row>
    <row r="41" spans="2:142" s="14" customFormat="1" ht="12.75" customHeight="1" x14ac:dyDescent="0.2">
      <c r="B41" s="30">
        <v>45390</v>
      </c>
      <c r="C41" s="39">
        <f t="shared" si="12"/>
        <v>91</v>
      </c>
      <c r="D41" s="30">
        <f t="shared" si="13"/>
        <v>45390</v>
      </c>
      <c r="E41" s="46">
        <f t="shared" si="14"/>
        <v>45390</v>
      </c>
      <c r="F41" s="49">
        <f t="shared" si="5"/>
        <v>45390</v>
      </c>
      <c r="G41" s="50">
        <f t="shared" si="6"/>
        <v>91</v>
      </c>
      <c r="H41" s="50">
        <f t="shared" si="7"/>
        <v>640</v>
      </c>
      <c r="I41" s="48">
        <f t="shared" si="4"/>
        <v>0</v>
      </c>
      <c r="J41" s="51">
        <f t="shared" si="8"/>
        <v>0</v>
      </c>
      <c r="K41" s="52">
        <v>0</v>
      </c>
      <c r="L41" s="52">
        <f t="shared" si="9"/>
        <v>100</v>
      </c>
      <c r="M41" s="52">
        <f t="shared" si="10"/>
        <v>0</v>
      </c>
      <c r="N41" s="54">
        <f t="shared" si="11"/>
        <v>0</v>
      </c>
      <c r="O41" s="1"/>
      <c r="P41" s="1"/>
      <c r="Q41" s="18">
        <f t="shared" si="15"/>
        <v>1.7534246575342465</v>
      </c>
      <c r="R41" s="18">
        <f t="shared" si="16"/>
        <v>0.99999999477438717</v>
      </c>
      <c r="S41" s="19">
        <f t="shared" si="17"/>
        <v>0</v>
      </c>
      <c r="T41" s="19">
        <f t="shared" si="18"/>
        <v>0</v>
      </c>
      <c r="U41" s="19">
        <f t="shared" si="19"/>
        <v>0</v>
      </c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</row>
    <row r="42" spans="2:142" s="14" customFormat="1" ht="12.75" customHeight="1" x14ac:dyDescent="0.2">
      <c r="B42" s="30">
        <v>45481</v>
      </c>
      <c r="C42" s="39">
        <f t="shared" si="12"/>
        <v>91</v>
      </c>
      <c r="D42" s="30">
        <f t="shared" si="13"/>
        <v>45481</v>
      </c>
      <c r="E42" s="46">
        <f t="shared" si="14"/>
        <v>45481</v>
      </c>
      <c r="F42" s="49">
        <f t="shared" si="5"/>
        <v>45481</v>
      </c>
      <c r="G42" s="50">
        <f t="shared" si="6"/>
        <v>91</v>
      </c>
      <c r="H42" s="50">
        <f t="shared" si="7"/>
        <v>731</v>
      </c>
      <c r="I42" s="48">
        <f t="shared" si="4"/>
        <v>0</v>
      </c>
      <c r="J42" s="51">
        <f t="shared" si="8"/>
        <v>0</v>
      </c>
      <c r="K42" s="52">
        <v>0</v>
      </c>
      <c r="L42" s="52">
        <f t="shared" si="9"/>
        <v>100</v>
      </c>
      <c r="M42" s="52">
        <f t="shared" si="10"/>
        <v>0</v>
      </c>
      <c r="N42" s="54">
        <f t="shared" si="11"/>
        <v>0</v>
      </c>
      <c r="O42" s="1"/>
      <c r="P42" s="1"/>
      <c r="Q42" s="18">
        <f t="shared" si="15"/>
        <v>2.0027397260273974</v>
      </c>
      <c r="R42" s="18">
        <f t="shared" si="16"/>
        <v>0.99999999403137041</v>
      </c>
      <c r="S42" s="19">
        <f t="shared" si="17"/>
        <v>0</v>
      </c>
      <c r="T42" s="19">
        <f t="shared" si="18"/>
        <v>0</v>
      </c>
      <c r="U42" s="19">
        <f t="shared" si="19"/>
        <v>0</v>
      </c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</row>
    <row r="43" spans="2:142" s="14" customFormat="1" ht="12.75" customHeight="1" x14ac:dyDescent="0.2">
      <c r="B43" s="30">
        <v>45573</v>
      </c>
      <c r="C43" s="39">
        <f t="shared" si="12"/>
        <v>92</v>
      </c>
      <c r="D43" s="30">
        <f t="shared" si="13"/>
        <v>45573</v>
      </c>
      <c r="E43" s="46">
        <f t="shared" si="14"/>
        <v>45573</v>
      </c>
      <c r="F43" s="49">
        <f t="shared" si="5"/>
        <v>45573</v>
      </c>
      <c r="G43" s="50">
        <f t="shared" si="6"/>
        <v>92</v>
      </c>
      <c r="H43" s="50">
        <f t="shared" si="7"/>
        <v>823</v>
      </c>
      <c r="I43" s="48">
        <f t="shared" si="4"/>
        <v>0</v>
      </c>
      <c r="J43" s="51">
        <f t="shared" si="8"/>
        <v>0</v>
      </c>
      <c r="K43" s="52">
        <v>0</v>
      </c>
      <c r="L43" s="52">
        <f t="shared" si="9"/>
        <v>100</v>
      </c>
      <c r="M43" s="52">
        <f t="shared" si="10"/>
        <v>0</v>
      </c>
      <c r="N43" s="54">
        <f t="shared" si="11"/>
        <v>0</v>
      </c>
      <c r="O43" s="1"/>
      <c r="P43" s="1"/>
      <c r="Q43" s="18">
        <f t="shared" si="15"/>
        <v>2.2547945205479452</v>
      </c>
      <c r="R43" s="18">
        <f t="shared" si="16"/>
        <v>0.99999999328018863</v>
      </c>
      <c r="S43" s="19">
        <f t="shared" si="17"/>
        <v>0</v>
      </c>
      <c r="T43" s="19">
        <f t="shared" si="18"/>
        <v>0</v>
      </c>
      <c r="U43" s="19">
        <f t="shared" si="19"/>
        <v>0</v>
      </c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</row>
    <row r="44" spans="2:142" s="14" customFormat="1" ht="12.75" customHeight="1" x14ac:dyDescent="0.2">
      <c r="B44" s="30">
        <v>45665</v>
      </c>
      <c r="C44" s="39">
        <f t="shared" si="12"/>
        <v>92</v>
      </c>
      <c r="D44" s="30">
        <f t="shared" si="13"/>
        <v>45665</v>
      </c>
      <c r="E44" s="46">
        <f t="shared" si="14"/>
        <v>45665</v>
      </c>
      <c r="F44" s="49">
        <f t="shared" si="5"/>
        <v>45665</v>
      </c>
      <c r="G44" s="50">
        <f t="shared" si="6"/>
        <v>92</v>
      </c>
      <c r="H44" s="50">
        <f t="shared" si="7"/>
        <v>915</v>
      </c>
      <c r="I44" s="48">
        <f t="shared" si="4"/>
        <v>0</v>
      </c>
      <c r="J44" s="51">
        <f t="shared" si="8"/>
        <v>0</v>
      </c>
      <c r="K44" s="52">
        <v>0</v>
      </c>
      <c r="L44" s="52">
        <f t="shared" si="9"/>
        <v>100</v>
      </c>
      <c r="M44" s="52">
        <f t="shared" si="10"/>
        <v>0</v>
      </c>
      <c r="N44" s="54">
        <f t="shared" si="11"/>
        <v>0</v>
      </c>
      <c r="O44" s="1"/>
      <c r="P44" s="1"/>
      <c r="Q44" s="18">
        <f t="shared" si="15"/>
        <v>2.506849315068493</v>
      </c>
      <c r="R44" s="18">
        <f t="shared" si="16"/>
        <v>0.99999999252900673</v>
      </c>
      <c r="S44" s="19">
        <f t="shared" si="17"/>
        <v>0</v>
      </c>
      <c r="T44" s="19">
        <f t="shared" si="18"/>
        <v>0</v>
      </c>
      <c r="U44" s="19">
        <f t="shared" si="19"/>
        <v>0</v>
      </c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</row>
    <row r="45" spans="2:142" s="14" customFormat="1" ht="12.75" customHeight="1" x14ac:dyDescent="0.2">
      <c r="B45" s="30">
        <v>45755</v>
      </c>
      <c r="C45" s="39">
        <f t="shared" si="12"/>
        <v>90</v>
      </c>
      <c r="D45" s="30">
        <f t="shared" si="13"/>
        <v>45755</v>
      </c>
      <c r="E45" s="46">
        <f t="shared" si="14"/>
        <v>45755</v>
      </c>
      <c r="F45" s="49">
        <f t="shared" si="5"/>
        <v>45755</v>
      </c>
      <c r="G45" s="50">
        <f t="shared" si="6"/>
        <v>90</v>
      </c>
      <c r="H45" s="50">
        <f t="shared" si="7"/>
        <v>1005</v>
      </c>
      <c r="I45" s="48">
        <f t="shared" si="4"/>
        <v>0</v>
      </c>
      <c r="J45" s="51">
        <f t="shared" si="8"/>
        <v>0</v>
      </c>
      <c r="K45" s="52">
        <v>0</v>
      </c>
      <c r="L45" s="52">
        <f t="shared" si="9"/>
        <v>100</v>
      </c>
      <c r="M45" s="52">
        <f t="shared" si="10"/>
        <v>0</v>
      </c>
      <c r="N45" s="54">
        <f t="shared" si="11"/>
        <v>0</v>
      </c>
      <c r="O45" s="1"/>
      <c r="P45" s="1"/>
      <c r="Q45" s="18">
        <f t="shared" si="15"/>
        <v>2.7534246575342465</v>
      </c>
      <c r="R45" s="18">
        <f t="shared" si="16"/>
        <v>0.999999991794155</v>
      </c>
      <c r="S45" s="19">
        <f t="shared" si="17"/>
        <v>0</v>
      </c>
      <c r="T45" s="19">
        <f t="shared" si="18"/>
        <v>0</v>
      </c>
      <c r="U45" s="19">
        <f t="shared" si="19"/>
        <v>0</v>
      </c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</row>
    <row r="46" spans="2:142" s="14" customFormat="1" ht="12.75" customHeight="1" x14ac:dyDescent="0.2">
      <c r="B46" s="30">
        <v>45846</v>
      </c>
      <c r="C46" s="39">
        <f t="shared" si="12"/>
        <v>91</v>
      </c>
      <c r="D46" s="30">
        <f t="shared" si="13"/>
        <v>45846</v>
      </c>
      <c r="E46" s="46">
        <f t="shared" si="14"/>
        <v>45846</v>
      </c>
      <c r="F46" s="57">
        <f t="shared" si="5"/>
        <v>45846</v>
      </c>
      <c r="G46" s="55">
        <f t="shared" si="6"/>
        <v>91</v>
      </c>
      <c r="H46" s="55">
        <f t="shared" si="7"/>
        <v>1096</v>
      </c>
      <c r="I46" s="56">
        <f t="shared" si="4"/>
        <v>0</v>
      </c>
      <c r="J46" s="58">
        <f t="shared" si="8"/>
        <v>0</v>
      </c>
      <c r="K46" s="59">
        <v>100</v>
      </c>
      <c r="L46" s="59">
        <f t="shared" si="9"/>
        <v>0</v>
      </c>
      <c r="M46" s="59">
        <f t="shared" si="10"/>
        <v>100</v>
      </c>
      <c r="N46" s="60">
        <f t="shared" si="11"/>
        <v>20000000</v>
      </c>
      <c r="O46" s="1"/>
      <c r="P46" s="1"/>
      <c r="Q46" s="18">
        <f t="shared" si="15"/>
        <v>3.0027397260273974</v>
      </c>
      <c r="R46" s="18">
        <f t="shared" si="16"/>
        <v>0.99999999105113824</v>
      </c>
      <c r="S46" s="19">
        <f t="shared" si="17"/>
        <v>100</v>
      </c>
      <c r="T46" s="19">
        <f t="shared" si="18"/>
        <v>99.99999910511383</v>
      </c>
      <c r="U46" s="19">
        <f t="shared" si="19"/>
        <v>300.27396991562949</v>
      </c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</row>
    <row r="47" spans="2:142" ht="12.75" customHeight="1" x14ac:dyDescent="0.2">
      <c r="F47" s="47"/>
      <c r="G47" s="15"/>
      <c r="H47" s="15"/>
      <c r="I47" s="48"/>
      <c r="J47" s="16"/>
      <c r="K47" s="45"/>
      <c r="L47" s="17"/>
      <c r="M47" s="17"/>
      <c r="N47" s="44"/>
      <c r="Q47" s="1"/>
      <c r="R47" s="1"/>
      <c r="S47" s="1"/>
      <c r="T47" s="1"/>
      <c r="U47" s="1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</row>
    <row r="48" spans="2:142" x14ac:dyDescent="0.2">
      <c r="F48" s="20"/>
      <c r="G48" s="15"/>
      <c r="H48" s="15"/>
      <c r="I48" s="15"/>
      <c r="J48" s="15"/>
      <c r="K48" s="22">
        <f>SUM(K35:K46)</f>
        <v>100</v>
      </c>
      <c r="L48" s="17"/>
      <c r="M48" s="17"/>
      <c r="N48" s="23">
        <f>SUM(N34:N46)</f>
        <v>0</v>
      </c>
      <c r="Q48" s="21"/>
      <c r="R48" s="21"/>
      <c r="S48" s="19"/>
      <c r="T48" s="19">
        <f>SUM(T35:T46)</f>
        <v>99.99999910511383</v>
      </c>
      <c r="U48" s="19">
        <f>SUM(U35:U46)</f>
        <v>300.27396991562949</v>
      </c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</row>
    <row r="49" spans="7:142" x14ac:dyDescent="0.2"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</row>
    <row r="50" spans="7:142" x14ac:dyDescent="0.2">
      <c r="Q50" s="1"/>
      <c r="R50" s="1"/>
      <c r="S50" s="1"/>
      <c r="T50" s="1"/>
      <c r="U50" s="1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</row>
    <row r="51" spans="7:142" x14ac:dyDescent="0.2">
      <c r="Q51" s="1"/>
      <c r="R51" s="1"/>
      <c r="S51" s="1"/>
      <c r="T51" s="1"/>
      <c r="U51" s="1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</row>
    <row r="52" spans="7:142" x14ac:dyDescent="0.2">
      <c r="Q52" s="1"/>
      <c r="R52" s="1"/>
      <c r="S52" s="1"/>
      <c r="T52" s="1"/>
      <c r="U52" s="1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</row>
    <row r="53" spans="7:142" x14ac:dyDescent="0.2">
      <c r="Q53" s="1"/>
      <c r="R53" s="1"/>
      <c r="S53" s="1"/>
      <c r="T53" s="1"/>
      <c r="U53" s="1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</row>
    <row r="54" spans="7:142" ht="9.75" customHeight="1" x14ac:dyDescent="0.2">
      <c r="Q54" s="1"/>
      <c r="R54" s="1"/>
      <c r="S54" s="1"/>
      <c r="T54" s="1"/>
      <c r="U54" s="1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</row>
    <row r="55" spans="7:142" x14ac:dyDescent="0.2">
      <c r="Q55" s="1"/>
      <c r="R55" s="1"/>
      <c r="S55" s="1"/>
      <c r="T55" s="1"/>
      <c r="U55" s="1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</row>
    <row r="56" spans="7:142" x14ac:dyDescent="0.2">
      <c r="Q56" s="1"/>
      <c r="R56" s="1"/>
      <c r="S56" s="1"/>
      <c r="T56" s="1"/>
      <c r="U56" s="1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</row>
    <row r="57" spans="7:142" x14ac:dyDescent="0.2">
      <c r="Q57" s="1"/>
      <c r="R57" s="1"/>
      <c r="S57" s="1"/>
      <c r="T57" s="1"/>
      <c r="U57" s="1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</row>
    <row r="58" spans="7:142" hidden="1" x14ac:dyDescent="0.2">
      <c r="Q58" s="1"/>
      <c r="R58" s="1"/>
      <c r="S58" s="1"/>
      <c r="T58" s="1"/>
      <c r="U58" s="1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</row>
    <row r="59" spans="7:142" hidden="1" x14ac:dyDescent="0.2">
      <c r="G59" s="61"/>
      <c r="H59" s="61" t="s">
        <v>29</v>
      </c>
      <c r="I59" s="61"/>
      <c r="J59" s="61" t="s">
        <v>30</v>
      </c>
      <c r="Q59" s="1"/>
      <c r="R59" s="1"/>
      <c r="S59" s="1"/>
      <c r="T59" s="1"/>
      <c r="U59" s="1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</row>
    <row r="60" spans="7:142" hidden="1" x14ac:dyDescent="0.2">
      <c r="G60" s="61">
        <v>1</v>
      </c>
      <c r="H60" s="61"/>
      <c r="I60" s="61"/>
      <c r="J60" s="61"/>
      <c r="Q60" s="1"/>
      <c r="R60" s="1"/>
      <c r="S60" s="1"/>
      <c r="T60" s="1"/>
      <c r="U60" s="1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</row>
    <row r="61" spans="7:142" hidden="1" x14ac:dyDescent="0.2">
      <c r="G61" s="61">
        <v>2</v>
      </c>
      <c r="H61" s="61"/>
      <c r="I61" s="61"/>
      <c r="J61" s="61"/>
      <c r="Q61" s="1"/>
      <c r="R61" s="1"/>
      <c r="S61" s="1"/>
      <c r="T61" s="1"/>
      <c r="U61" s="1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</row>
    <row r="62" spans="7:142" hidden="1" x14ac:dyDescent="0.2">
      <c r="G62" s="61">
        <v>3</v>
      </c>
      <c r="H62" s="61">
        <v>1</v>
      </c>
      <c r="I62" s="61"/>
      <c r="J62" s="61"/>
      <c r="Q62" s="1"/>
      <c r="R62" s="1"/>
      <c r="S62" s="1"/>
      <c r="T62" s="1"/>
      <c r="U62" s="1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</row>
    <row r="63" spans="7:142" hidden="1" x14ac:dyDescent="0.2">
      <c r="G63" s="61">
        <v>4</v>
      </c>
      <c r="H63" s="61"/>
      <c r="I63" s="61"/>
      <c r="J63" s="61"/>
      <c r="Q63" s="1"/>
      <c r="R63" s="1"/>
      <c r="S63" s="1"/>
      <c r="T63" s="1"/>
      <c r="U63" s="1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</row>
    <row r="64" spans="7:142" hidden="1" x14ac:dyDescent="0.2">
      <c r="G64" s="61">
        <v>5</v>
      </c>
      <c r="H64" s="61"/>
      <c r="I64" s="61"/>
      <c r="J64" s="61"/>
      <c r="Q64" s="1"/>
      <c r="R64" s="1"/>
      <c r="S64" s="1"/>
      <c r="T64" s="1"/>
      <c r="U64" s="1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</row>
    <row r="65" spans="7:142" hidden="1" x14ac:dyDescent="0.2">
      <c r="G65" s="61">
        <v>6</v>
      </c>
      <c r="H65" s="61">
        <v>2</v>
      </c>
      <c r="I65" s="61">
        <v>1</v>
      </c>
      <c r="J65" s="61"/>
      <c r="Q65" s="1"/>
      <c r="R65" s="1"/>
      <c r="S65" s="1"/>
      <c r="T65" s="1"/>
      <c r="U65" s="1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</row>
    <row r="66" spans="7:142" hidden="1" x14ac:dyDescent="0.2">
      <c r="G66" s="61">
        <v>7</v>
      </c>
      <c r="H66" s="61"/>
      <c r="I66" s="61"/>
      <c r="J66" s="61"/>
      <c r="Q66" s="1"/>
      <c r="R66" s="1"/>
      <c r="S66" s="1"/>
      <c r="T66" s="1"/>
      <c r="U66" s="1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</row>
    <row r="67" spans="7:142" hidden="1" x14ac:dyDescent="0.2">
      <c r="G67" s="61">
        <v>8</v>
      </c>
      <c r="H67" s="61"/>
      <c r="I67" s="61"/>
      <c r="J67" s="61"/>
      <c r="Q67" s="1"/>
      <c r="R67" s="1"/>
      <c r="S67" s="1"/>
      <c r="T67" s="1"/>
      <c r="U67" s="1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</row>
    <row r="68" spans="7:142" hidden="1" x14ac:dyDescent="0.2">
      <c r="G68" s="61">
        <v>9</v>
      </c>
      <c r="H68" s="61">
        <v>3</v>
      </c>
      <c r="I68" s="61"/>
      <c r="J68" s="61"/>
      <c r="Q68" s="1"/>
      <c r="R68" s="1"/>
      <c r="S68" s="1"/>
      <c r="T68" s="1"/>
      <c r="U68" s="1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</row>
    <row r="69" spans="7:142" hidden="1" x14ac:dyDescent="0.2">
      <c r="G69" s="61">
        <v>10</v>
      </c>
      <c r="H69" s="61"/>
      <c r="I69" s="61"/>
      <c r="J69" s="61"/>
      <c r="Q69" s="1"/>
      <c r="R69" s="1"/>
      <c r="S69" s="1"/>
      <c r="T69" s="1"/>
      <c r="U69" s="1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</row>
    <row r="70" spans="7:142" hidden="1" x14ac:dyDescent="0.2">
      <c r="G70" s="61">
        <v>11</v>
      </c>
      <c r="H70" s="61"/>
      <c r="I70" s="61"/>
      <c r="J70" s="61"/>
      <c r="Q70" s="1"/>
      <c r="R70" s="1"/>
      <c r="S70" s="1"/>
      <c r="T70" s="1"/>
      <c r="U70" s="1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</row>
    <row r="71" spans="7:142" hidden="1" x14ac:dyDescent="0.2">
      <c r="G71" s="61">
        <v>12</v>
      </c>
      <c r="H71" s="61">
        <v>4</v>
      </c>
      <c r="I71" s="61">
        <v>2</v>
      </c>
      <c r="J71" s="61"/>
      <c r="Q71" s="1"/>
      <c r="R71" s="1"/>
      <c r="S71" s="1"/>
      <c r="T71" s="1"/>
      <c r="U71" s="1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</row>
    <row r="72" spans="7:142" hidden="1" x14ac:dyDescent="0.2">
      <c r="G72" s="61">
        <v>13</v>
      </c>
      <c r="H72" s="61"/>
      <c r="I72" s="61"/>
      <c r="J72" s="61"/>
      <c r="Q72" s="1"/>
      <c r="R72" s="1"/>
      <c r="S72" s="1"/>
      <c r="T72" s="1"/>
      <c r="U72" s="1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</row>
    <row r="73" spans="7:142" hidden="1" x14ac:dyDescent="0.2">
      <c r="G73" s="61">
        <v>14</v>
      </c>
      <c r="H73" s="61"/>
      <c r="I73" s="61"/>
      <c r="J73" s="61"/>
      <c r="Q73" s="1"/>
      <c r="R73" s="1"/>
      <c r="S73" s="1"/>
      <c r="T73" s="1"/>
      <c r="U73" s="1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</row>
    <row r="74" spans="7:142" hidden="1" x14ac:dyDescent="0.2">
      <c r="G74" s="61">
        <v>15</v>
      </c>
      <c r="H74" s="61">
        <v>5</v>
      </c>
      <c r="I74" s="61"/>
      <c r="J74" s="61"/>
      <c r="Q74" s="1"/>
      <c r="R74" s="1"/>
      <c r="S74" s="1"/>
      <c r="T74" s="1"/>
      <c r="U74" s="1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</row>
    <row r="75" spans="7:142" hidden="1" x14ac:dyDescent="0.2">
      <c r="G75" s="61">
        <v>16</v>
      </c>
      <c r="H75" s="61"/>
      <c r="I75" s="61"/>
      <c r="J75" s="61"/>
      <c r="Q75" s="1"/>
      <c r="R75" s="1"/>
      <c r="S75" s="1"/>
      <c r="T75" s="1"/>
      <c r="U75" s="1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</row>
    <row r="76" spans="7:142" hidden="1" x14ac:dyDescent="0.2">
      <c r="G76" s="61">
        <v>17</v>
      </c>
      <c r="H76" s="61"/>
      <c r="I76" s="61"/>
      <c r="J76" s="61"/>
      <c r="Q76" s="1"/>
      <c r="R76" s="1"/>
      <c r="S76" s="1"/>
      <c r="T76" s="1"/>
      <c r="U76" s="1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</row>
    <row r="77" spans="7:142" hidden="1" x14ac:dyDescent="0.2">
      <c r="G77" s="61">
        <v>18</v>
      </c>
      <c r="H77" s="61">
        <v>6</v>
      </c>
      <c r="I77" s="61">
        <v>3</v>
      </c>
      <c r="J77" s="61"/>
      <c r="Q77" s="1"/>
      <c r="R77" s="1"/>
      <c r="S77" s="1"/>
      <c r="T77" s="1"/>
      <c r="U77" s="1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</row>
    <row r="78" spans="7:142" hidden="1" x14ac:dyDescent="0.2">
      <c r="G78" s="61">
        <v>19</v>
      </c>
      <c r="H78" s="61"/>
      <c r="I78" s="61"/>
      <c r="J78" s="61"/>
      <c r="Q78" s="1"/>
      <c r="R78" s="1"/>
      <c r="S78" s="1"/>
      <c r="T78" s="1"/>
      <c r="U78" s="1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</row>
    <row r="79" spans="7:142" hidden="1" x14ac:dyDescent="0.2">
      <c r="G79" s="61">
        <v>20</v>
      </c>
      <c r="H79" s="61"/>
      <c r="I79" s="61"/>
      <c r="J79" s="61"/>
      <c r="Q79" s="1"/>
      <c r="R79" s="1"/>
      <c r="S79" s="1"/>
      <c r="T79" s="1"/>
      <c r="U79" s="1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</row>
    <row r="80" spans="7:142" hidden="1" x14ac:dyDescent="0.2">
      <c r="G80" s="61">
        <v>21</v>
      </c>
      <c r="H80" s="61">
        <v>7</v>
      </c>
      <c r="I80" s="61"/>
      <c r="J80" s="61"/>
      <c r="Q80" s="1"/>
      <c r="R80" s="1"/>
      <c r="S80" s="1"/>
      <c r="T80" s="1"/>
      <c r="U80" s="1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</row>
    <row r="81" spans="7:142" hidden="1" x14ac:dyDescent="0.2">
      <c r="G81" s="61">
        <v>22</v>
      </c>
      <c r="H81" s="61"/>
      <c r="I81" s="61"/>
      <c r="J81" s="61"/>
      <c r="Q81" s="1"/>
      <c r="R81" s="1"/>
      <c r="S81" s="1"/>
      <c r="T81" s="1"/>
      <c r="U81" s="1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</row>
    <row r="82" spans="7:142" hidden="1" x14ac:dyDescent="0.2">
      <c r="G82" s="61">
        <v>23</v>
      </c>
      <c r="H82" s="61"/>
      <c r="I82" s="61"/>
      <c r="J82" s="61"/>
      <c r="Q82" s="1"/>
      <c r="R82" s="1"/>
      <c r="S82" s="1"/>
      <c r="T82" s="1"/>
      <c r="U82" s="1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</row>
    <row r="83" spans="7:142" hidden="1" x14ac:dyDescent="0.2">
      <c r="G83" s="61">
        <v>24</v>
      </c>
      <c r="H83" s="61">
        <v>8</v>
      </c>
      <c r="I83" s="61">
        <v>4</v>
      </c>
      <c r="J83" s="61"/>
      <c r="Q83" s="1"/>
      <c r="R83" s="1"/>
      <c r="S83" s="1"/>
      <c r="T83" s="1"/>
      <c r="U83" s="1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</row>
    <row r="84" spans="7:142" hidden="1" x14ac:dyDescent="0.2">
      <c r="G84" s="61">
        <v>25</v>
      </c>
      <c r="H84" s="61"/>
      <c r="I84" s="61"/>
      <c r="J84" s="61"/>
      <c r="Q84" s="1"/>
      <c r="R84" s="1"/>
      <c r="S84" s="1"/>
      <c r="T84" s="1"/>
      <c r="U84" s="1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</row>
    <row r="85" spans="7:142" hidden="1" x14ac:dyDescent="0.2">
      <c r="G85" s="61">
        <v>26</v>
      </c>
      <c r="H85" s="61"/>
      <c r="I85" s="61"/>
      <c r="J85" s="61"/>
      <c r="Q85" s="1"/>
      <c r="R85" s="1"/>
      <c r="S85" s="1"/>
      <c r="T85" s="1"/>
      <c r="U85" s="1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</row>
    <row r="86" spans="7:142" hidden="1" x14ac:dyDescent="0.2">
      <c r="G86" s="61">
        <v>27</v>
      </c>
      <c r="H86" s="61">
        <v>9</v>
      </c>
      <c r="I86" s="61"/>
      <c r="J86" s="61"/>
      <c r="Q86" s="1"/>
      <c r="R86" s="1"/>
      <c r="S86" s="1"/>
      <c r="T86" s="1"/>
      <c r="U86" s="1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</row>
    <row r="87" spans="7:142" hidden="1" x14ac:dyDescent="0.2">
      <c r="G87" s="61">
        <v>28</v>
      </c>
      <c r="H87" s="61"/>
      <c r="I87" s="61"/>
      <c r="J87" s="61"/>
      <c r="Q87" s="1"/>
      <c r="R87" s="1"/>
      <c r="S87" s="1"/>
      <c r="T87" s="1"/>
      <c r="U87" s="1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</row>
    <row r="88" spans="7:142" hidden="1" x14ac:dyDescent="0.2">
      <c r="G88" s="61">
        <v>29</v>
      </c>
      <c r="H88" s="61"/>
      <c r="I88" s="61"/>
      <c r="J88" s="61"/>
      <c r="Q88" s="1"/>
      <c r="R88" s="1"/>
      <c r="S88" s="1"/>
      <c r="T88" s="1"/>
      <c r="U88" s="1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</row>
    <row r="89" spans="7:142" hidden="1" x14ac:dyDescent="0.2">
      <c r="G89" s="61">
        <v>30</v>
      </c>
      <c r="H89" s="61">
        <v>10</v>
      </c>
      <c r="I89" s="61">
        <v>5</v>
      </c>
      <c r="J89" s="61"/>
      <c r="Q89" s="1"/>
      <c r="R89" s="1"/>
      <c r="S89" s="1"/>
      <c r="T89" s="1"/>
      <c r="U89" s="1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</row>
    <row r="90" spans="7:142" hidden="1" x14ac:dyDescent="0.2">
      <c r="G90" s="61">
        <v>31</v>
      </c>
      <c r="H90" s="61"/>
      <c r="I90" s="61"/>
      <c r="J90" s="61"/>
      <c r="Q90" s="1"/>
      <c r="R90" s="1"/>
      <c r="S90" s="1"/>
      <c r="T90" s="1"/>
      <c r="U90" s="1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</row>
    <row r="91" spans="7:142" hidden="1" x14ac:dyDescent="0.2">
      <c r="G91" s="61">
        <v>32</v>
      </c>
      <c r="H91" s="61"/>
      <c r="I91" s="61"/>
      <c r="J91" s="61"/>
      <c r="Q91" s="1"/>
      <c r="R91" s="1"/>
      <c r="S91" s="1"/>
      <c r="T91" s="1"/>
      <c r="U91" s="1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</row>
    <row r="92" spans="7:142" hidden="1" x14ac:dyDescent="0.2">
      <c r="G92" s="61">
        <v>33</v>
      </c>
      <c r="H92" s="61">
        <v>11</v>
      </c>
      <c r="I92" s="61"/>
      <c r="J92" s="61"/>
      <c r="Q92" s="1"/>
      <c r="R92" s="1"/>
      <c r="S92" s="1"/>
      <c r="T92" s="1"/>
      <c r="U92" s="1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</row>
    <row r="93" spans="7:142" hidden="1" x14ac:dyDescent="0.2">
      <c r="G93" s="61">
        <v>34</v>
      </c>
      <c r="H93" s="61"/>
      <c r="I93" s="61"/>
      <c r="J93" s="61"/>
      <c r="Q93" s="1"/>
      <c r="R93" s="1"/>
      <c r="S93" s="1"/>
      <c r="T93" s="1"/>
      <c r="U93" s="1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</row>
    <row r="94" spans="7:142" hidden="1" x14ac:dyDescent="0.2">
      <c r="G94" s="61">
        <v>35</v>
      </c>
      <c r="H94" s="61"/>
      <c r="I94" s="61"/>
      <c r="J94" s="61"/>
      <c r="Q94" s="1"/>
      <c r="R94" s="1"/>
      <c r="S94" s="1"/>
      <c r="T94" s="1"/>
      <c r="U94" s="1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</row>
    <row r="95" spans="7:142" hidden="1" x14ac:dyDescent="0.2">
      <c r="G95" s="61">
        <v>36</v>
      </c>
      <c r="H95" s="61">
        <v>12</v>
      </c>
      <c r="I95" s="61">
        <v>6</v>
      </c>
      <c r="J95" s="61">
        <v>1</v>
      </c>
      <c r="Q95" s="1"/>
      <c r="R95" s="1"/>
      <c r="S95" s="1"/>
      <c r="T95" s="1"/>
      <c r="U95" s="1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</row>
    <row r="96" spans="7:142" hidden="1" x14ac:dyDescent="0.2">
      <c r="G96" s="61">
        <v>37</v>
      </c>
      <c r="H96" s="61"/>
      <c r="I96" s="61"/>
      <c r="J96" s="61"/>
      <c r="Q96" s="1"/>
      <c r="R96" s="1"/>
      <c r="S96" s="1"/>
      <c r="T96" s="1"/>
      <c r="U96" s="1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</row>
    <row r="97" spans="7:142" hidden="1" x14ac:dyDescent="0.2">
      <c r="G97" s="61">
        <v>38</v>
      </c>
      <c r="H97" s="61"/>
      <c r="I97" s="61"/>
      <c r="J97" s="61"/>
      <c r="Q97" s="1"/>
      <c r="R97" s="1"/>
      <c r="S97" s="1"/>
      <c r="T97" s="1"/>
      <c r="U97" s="1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</row>
    <row r="98" spans="7:142" hidden="1" x14ac:dyDescent="0.2">
      <c r="G98" s="61">
        <v>39</v>
      </c>
      <c r="H98" s="61">
        <v>13</v>
      </c>
      <c r="I98" s="61"/>
      <c r="J98" s="61"/>
      <c r="Q98" s="1"/>
      <c r="R98" s="1"/>
      <c r="S98" s="1"/>
      <c r="T98" s="1"/>
      <c r="U98" s="1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</row>
    <row r="99" spans="7:142" hidden="1" x14ac:dyDescent="0.2">
      <c r="G99" s="61">
        <v>40</v>
      </c>
      <c r="H99" s="61"/>
      <c r="I99" s="61"/>
      <c r="J99" s="61"/>
      <c r="Q99" s="1"/>
      <c r="R99" s="1"/>
      <c r="S99" s="1"/>
      <c r="T99" s="1"/>
      <c r="U99" s="1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</row>
    <row r="100" spans="7:142" hidden="1" x14ac:dyDescent="0.2">
      <c r="G100" s="61">
        <v>41</v>
      </c>
      <c r="H100" s="61"/>
      <c r="I100" s="61"/>
      <c r="J100" s="61"/>
      <c r="Q100" s="1"/>
      <c r="R100" s="1"/>
      <c r="S100" s="1"/>
      <c r="T100" s="1"/>
      <c r="U100" s="1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</row>
    <row r="101" spans="7:142" hidden="1" x14ac:dyDescent="0.2">
      <c r="G101" s="61">
        <v>42</v>
      </c>
      <c r="H101" s="61">
        <v>14</v>
      </c>
      <c r="I101" s="61">
        <v>7</v>
      </c>
      <c r="J101" s="61">
        <v>2</v>
      </c>
      <c r="Q101" s="1"/>
      <c r="R101" s="1"/>
      <c r="S101" s="1"/>
      <c r="T101" s="1"/>
      <c r="U101" s="1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</row>
    <row r="102" spans="7:142" hidden="1" x14ac:dyDescent="0.2">
      <c r="G102" s="61">
        <v>43</v>
      </c>
      <c r="H102" s="61"/>
      <c r="I102" s="61"/>
      <c r="J102" s="61"/>
      <c r="Q102" s="1"/>
      <c r="R102" s="1"/>
      <c r="S102" s="1"/>
      <c r="T102" s="1"/>
      <c r="U102" s="1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</row>
    <row r="103" spans="7:142" hidden="1" x14ac:dyDescent="0.2">
      <c r="G103" s="61">
        <v>44</v>
      </c>
      <c r="H103" s="61"/>
      <c r="I103" s="61"/>
      <c r="J103" s="61"/>
      <c r="Q103" s="1"/>
      <c r="R103" s="1"/>
      <c r="S103" s="1"/>
      <c r="T103" s="1"/>
      <c r="U103" s="1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</row>
    <row r="104" spans="7:142" hidden="1" x14ac:dyDescent="0.2">
      <c r="G104" s="61">
        <v>45</v>
      </c>
      <c r="H104" s="61">
        <v>15</v>
      </c>
      <c r="I104" s="61"/>
      <c r="J104" s="61"/>
      <c r="Q104" s="1"/>
      <c r="R104" s="1"/>
      <c r="S104" s="1"/>
      <c r="T104" s="1"/>
      <c r="U104" s="1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</row>
    <row r="105" spans="7:142" hidden="1" x14ac:dyDescent="0.2">
      <c r="G105" s="61">
        <v>46</v>
      </c>
      <c r="H105" s="61"/>
      <c r="I105" s="61"/>
      <c r="J105" s="61"/>
      <c r="Q105" s="1"/>
      <c r="R105" s="1"/>
      <c r="S105" s="1"/>
      <c r="T105" s="1"/>
      <c r="U105" s="1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</row>
    <row r="106" spans="7:142" hidden="1" x14ac:dyDescent="0.2">
      <c r="G106" s="61">
        <v>47</v>
      </c>
      <c r="H106" s="61"/>
      <c r="I106" s="61"/>
      <c r="J106" s="61"/>
      <c r="Q106" s="1"/>
      <c r="R106" s="1"/>
      <c r="S106" s="1"/>
      <c r="T106" s="1"/>
      <c r="U106" s="1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</row>
    <row r="107" spans="7:142" hidden="1" x14ac:dyDescent="0.2">
      <c r="G107" s="61">
        <v>48</v>
      </c>
      <c r="H107" s="61">
        <v>16</v>
      </c>
      <c r="I107" s="61">
        <v>8</v>
      </c>
      <c r="J107" s="61">
        <v>3</v>
      </c>
      <c r="Q107" s="1"/>
      <c r="R107" s="1"/>
      <c r="S107" s="1"/>
      <c r="T107" s="1"/>
      <c r="U107" s="1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</row>
    <row r="108" spans="7:142" hidden="1" x14ac:dyDescent="0.2">
      <c r="G108" s="61">
        <v>49</v>
      </c>
      <c r="H108" s="61"/>
      <c r="I108" s="61"/>
      <c r="J108" s="61"/>
      <c r="Q108" s="1"/>
      <c r="R108" s="1"/>
      <c r="S108" s="1"/>
      <c r="T108" s="1"/>
      <c r="U108" s="1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</row>
    <row r="109" spans="7:142" hidden="1" x14ac:dyDescent="0.2">
      <c r="G109" s="61">
        <v>50</v>
      </c>
      <c r="H109" s="61"/>
      <c r="I109" s="61"/>
      <c r="J109" s="61"/>
      <c r="Q109" s="1"/>
      <c r="R109" s="1"/>
      <c r="S109" s="1"/>
      <c r="T109" s="1"/>
      <c r="U109" s="1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</row>
    <row r="110" spans="7:142" hidden="1" x14ac:dyDescent="0.2">
      <c r="G110" s="61">
        <v>51</v>
      </c>
      <c r="H110" s="61">
        <v>17</v>
      </c>
      <c r="I110" s="61"/>
      <c r="J110" s="61"/>
      <c r="Q110" s="1"/>
      <c r="R110" s="1"/>
      <c r="S110" s="1"/>
      <c r="T110" s="1"/>
      <c r="U110" s="1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</row>
    <row r="111" spans="7:142" hidden="1" x14ac:dyDescent="0.2">
      <c r="G111" s="61">
        <v>52</v>
      </c>
      <c r="H111" s="61"/>
      <c r="I111" s="61"/>
      <c r="J111" s="61"/>
      <c r="Q111" s="1"/>
      <c r="R111" s="1"/>
      <c r="S111" s="1"/>
      <c r="T111" s="1"/>
      <c r="U111" s="1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</row>
    <row r="112" spans="7:142" hidden="1" x14ac:dyDescent="0.2">
      <c r="G112" s="61">
        <v>53</v>
      </c>
      <c r="H112" s="61"/>
      <c r="I112" s="61"/>
      <c r="J112" s="61"/>
      <c r="Q112" s="1"/>
      <c r="R112" s="1"/>
      <c r="S112" s="1"/>
      <c r="T112" s="1"/>
      <c r="U112" s="1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</row>
    <row r="113" spans="7:142" hidden="1" x14ac:dyDescent="0.2">
      <c r="G113" s="61">
        <v>54</v>
      </c>
      <c r="H113" s="61">
        <v>18</v>
      </c>
      <c r="I113" s="61">
        <v>9</v>
      </c>
      <c r="J113" s="61">
        <v>4</v>
      </c>
      <c r="Q113" s="1"/>
      <c r="R113" s="1"/>
      <c r="S113" s="1"/>
      <c r="T113" s="1"/>
      <c r="U113" s="1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</row>
    <row r="114" spans="7:142" hidden="1" x14ac:dyDescent="0.2">
      <c r="G114" s="61">
        <v>55</v>
      </c>
      <c r="H114" s="61"/>
      <c r="I114" s="61"/>
      <c r="J114" s="61"/>
      <c r="Q114" s="1"/>
      <c r="R114" s="1"/>
      <c r="S114" s="1"/>
      <c r="T114" s="1"/>
      <c r="U114" s="1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</row>
    <row r="115" spans="7:142" hidden="1" x14ac:dyDescent="0.2">
      <c r="G115" s="61">
        <v>56</v>
      </c>
      <c r="H115" s="61"/>
      <c r="I115" s="61"/>
      <c r="J115" s="61"/>
      <c r="Q115" s="1"/>
      <c r="R115" s="1"/>
      <c r="S115" s="1"/>
      <c r="T115" s="1"/>
      <c r="U115" s="1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</row>
    <row r="116" spans="7:142" hidden="1" x14ac:dyDescent="0.2">
      <c r="G116" s="61">
        <v>57</v>
      </c>
      <c r="H116" s="61">
        <v>19</v>
      </c>
      <c r="I116" s="61"/>
      <c r="J116" s="61"/>
      <c r="Q116" s="1"/>
      <c r="R116" s="1"/>
      <c r="S116" s="1"/>
      <c r="T116" s="1"/>
      <c r="U116" s="1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</row>
    <row r="117" spans="7:142" hidden="1" x14ac:dyDescent="0.2">
      <c r="G117" s="61">
        <v>58</v>
      </c>
      <c r="H117" s="61"/>
      <c r="I117" s="61"/>
      <c r="J117" s="61"/>
      <c r="Q117" s="1"/>
      <c r="R117" s="1"/>
      <c r="S117" s="1"/>
      <c r="T117" s="1"/>
      <c r="U117" s="1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</row>
    <row r="118" spans="7:142" hidden="1" x14ac:dyDescent="0.2">
      <c r="G118" s="61">
        <v>59</v>
      </c>
      <c r="H118" s="61"/>
      <c r="I118" s="61"/>
      <c r="J118" s="61"/>
      <c r="Q118" s="1"/>
      <c r="R118" s="1"/>
      <c r="S118" s="1"/>
      <c r="T118" s="1"/>
      <c r="U118" s="1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</row>
    <row r="119" spans="7:142" hidden="1" x14ac:dyDescent="0.2">
      <c r="G119" s="61">
        <v>60</v>
      </c>
      <c r="H119" s="61">
        <v>20</v>
      </c>
      <c r="I119" s="61">
        <v>10</v>
      </c>
      <c r="J119" s="61">
        <v>5</v>
      </c>
      <c r="Q119" s="1"/>
      <c r="R119" s="1"/>
      <c r="S119" s="1"/>
      <c r="T119" s="1"/>
      <c r="U119" s="1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</row>
    <row r="120" spans="7:142" hidden="1" x14ac:dyDescent="0.2">
      <c r="Q120" s="1"/>
      <c r="R120" s="1"/>
      <c r="S120" s="1"/>
      <c r="T120" s="1"/>
      <c r="U120" s="1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</row>
    <row r="121" spans="7:142" x14ac:dyDescent="0.2">
      <c r="Q121" s="1"/>
      <c r="R121" s="1"/>
      <c r="S121" s="1"/>
      <c r="T121" s="1"/>
      <c r="U121" s="1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</row>
    <row r="122" spans="7:142" x14ac:dyDescent="0.2">
      <c r="Q122" s="1"/>
      <c r="R122" s="1"/>
      <c r="S122" s="1"/>
      <c r="T122" s="1"/>
      <c r="U122" s="1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</row>
    <row r="123" spans="7:142" x14ac:dyDescent="0.2">
      <c r="Q123" s="1"/>
      <c r="R123" s="1"/>
      <c r="S123" s="1"/>
      <c r="T123" s="1"/>
      <c r="U123" s="1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</row>
    <row r="124" spans="7:142" x14ac:dyDescent="0.2">
      <c r="Q124" s="1"/>
      <c r="R124" s="1"/>
      <c r="S124" s="1"/>
      <c r="T124" s="1"/>
      <c r="U124" s="1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</row>
    <row r="125" spans="7:142" x14ac:dyDescent="0.2">
      <c r="Q125" s="1"/>
      <c r="R125" s="1"/>
      <c r="S125" s="1"/>
      <c r="T125" s="1"/>
      <c r="U125" s="1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</row>
    <row r="126" spans="7:142" x14ac:dyDescent="0.2">
      <c r="Q126" s="1"/>
      <c r="R126" s="1"/>
      <c r="S126" s="1"/>
      <c r="T126" s="1"/>
      <c r="U126" s="1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</row>
    <row r="127" spans="7:142" x14ac:dyDescent="0.2">
      <c r="Q127" s="1"/>
      <c r="R127" s="1"/>
      <c r="S127" s="1"/>
      <c r="T127" s="1"/>
      <c r="U127" s="1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</row>
    <row r="128" spans="7:142" x14ac:dyDescent="0.2">
      <c r="Q128" s="1"/>
      <c r="R128" s="1"/>
      <c r="S128" s="1"/>
      <c r="T128" s="1"/>
      <c r="U128" s="1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</row>
    <row r="129" spans="17:142" x14ac:dyDescent="0.2">
      <c r="Q129" s="1"/>
      <c r="R129" s="1"/>
      <c r="S129" s="1"/>
      <c r="T129" s="1"/>
      <c r="U129" s="1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</row>
    <row r="130" spans="17:142" x14ac:dyDescent="0.2">
      <c r="Q130" s="1"/>
      <c r="R130" s="1"/>
      <c r="S130" s="1"/>
      <c r="T130" s="1"/>
      <c r="U130" s="1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</row>
    <row r="131" spans="17:142" x14ac:dyDescent="0.2">
      <c r="Q131" s="1"/>
      <c r="R131" s="1"/>
      <c r="S131" s="1"/>
      <c r="T131" s="1"/>
      <c r="U131" s="1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</row>
    <row r="132" spans="17:142" x14ac:dyDescent="0.2">
      <c r="Q132" s="1"/>
      <c r="R132" s="1"/>
      <c r="S132" s="1"/>
      <c r="T132" s="1"/>
      <c r="U132" s="1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</row>
    <row r="133" spans="17:142" x14ac:dyDescent="0.2">
      <c r="Q133" s="1"/>
      <c r="R133" s="1"/>
      <c r="S133" s="1"/>
      <c r="T133" s="1"/>
      <c r="U133" s="1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</row>
    <row r="134" spans="17:142" x14ac:dyDescent="0.2">
      <c r="Q134" s="1"/>
      <c r="R134" s="1"/>
      <c r="S134" s="1"/>
      <c r="T134" s="1"/>
      <c r="U134" s="1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</row>
    <row r="135" spans="17:142" x14ac:dyDescent="0.2">
      <c r="Q135" s="1"/>
      <c r="R135" s="1"/>
      <c r="S135" s="1"/>
      <c r="T135" s="1"/>
      <c r="U135" s="1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</row>
    <row r="136" spans="17:142" x14ac:dyDescent="0.2">
      <c r="Q136" s="1"/>
      <c r="R136" s="1"/>
      <c r="S136" s="1"/>
      <c r="T136" s="1"/>
      <c r="U136" s="1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</row>
    <row r="137" spans="17:142" x14ac:dyDescent="0.2">
      <c r="Q137" s="1"/>
      <c r="R137" s="1"/>
      <c r="S137" s="1"/>
      <c r="T137" s="1"/>
      <c r="U137" s="1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</row>
    <row r="138" spans="17:142" x14ac:dyDescent="0.2">
      <c r="Q138" s="1"/>
      <c r="R138" s="1"/>
      <c r="S138" s="1"/>
      <c r="T138" s="1"/>
      <c r="U138" s="1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</row>
    <row r="139" spans="17:142" x14ac:dyDescent="0.2">
      <c r="Q139" s="1"/>
      <c r="R139" s="1"/>
      <c r="S139" s="1"/>
      <c r="T139" s="1"/>
      <c r="U139" s="1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</row>
    <row r="140" spans="17:142" x14ac:dyDescent="0.2">
      <c r="Q140" s="1"/>
      <c r="R140" s="1"/>
      <c r="S140" s="1"/>
      <c r="T140" s="1"/>
      <c r="U140" s="1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</row>
    <row r="141" spans="17:142" x14ac:dyDescent="0.2">
      <c r="Q141" s="1"/>
      <c r="R141" s="1"/>
      <c r="S141" s="1"/>
      <c r="T141" s="1"/>
      <c r="U141" s="1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</row>
    <row r="142" spans="17:142" x14ac:dyDescent="0.2">
      <c r="Q142" s="1"/>
      <c r="R142" s="1"/>
      <c r="S142" s="1"/>
      <c r="T142" s="1"/>
      <c r="U142" s="1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</row>
    <row r="143" spans="17:142" x14ac:dyDescent="0.2">
      <c r="Q143" s="1"/>
      <c r="R143" s="1"/>
      <c r="S143" s="1"/>
      <c r="T143" s="1"/>
      <c r="U143" s="1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</row>
    <row r="144" spans="17:142" x14ac:dyDescent="0.2">
      <c r="Q144" s="1"/>
      <c r="R144" s="1"/>
      <c r="S144" s="1"/>
      <c r="T144" s="1"/>
      <c r="U144" s="1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</row>
    <row r="145" spans="17:142" x14ac:dyDescent="0.2">
      <c r="Q145" s="1"/>
      <c r="R145" s="1"/>
      <c r="S145" s="1"/>
      <c r="T145" s="1"/>
      <c r="U145" s="1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</row>
    <row r="146" spans="17:142" x14ac:dyDescent="0.2">
      <c r="Q146" s="1"/>
      <c r="R146" s="1"/>
      <c r="S146" s="1"/>
      <c r="T146" s="1"/>
      <c r="U146" s="1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</row>
    <row r="147" spans="17:142" x14ac:dyDescent="0.2">
      <c r="Q147" s="1"/>
      <c r="R147" s="1"/>
      <c r="S147" s="1"/>
      <c r="T147" s="1"/>
      <c r="U147" s="1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</row>
    <row r="148" spans="17:142" x14ac:dyDescent="0.2">
      <c r="Q148" s="1"/>
      <c r="R148" s="1"/>
      <c r="S148" s="1"/>
      <c r="T148" s="1"/>
      <c r="U148" s="1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</row>
    <row r="149" spans="17:142" x14ac:dyDescent="0.2">
      <c r="Q149" s="1"/>
      <c r="R149" s="1"/>
      <c r="S149" s="1"/>
      <c r="T149" s="1"/>
      <c r="U149" s="1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</row>
    <row r="150" spans="17:142" x14ac:dyDescent="0.2">
      <c r="Q150" s="1"/>
      <c r="R150" s="1"/>
      <c r="S150" s="1"/>
      <c r="T150" s="1"/>
      <c r="U150" s="1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</row>
    <row r="151" spans="17:142" x14ac:dyDescent="0.2">
      <c r="Q151" s="1"/>
      <c r="R151" s="1"/>
      <c r="S151" s="1"/>
      <c r="T151" s="1"/>
      <c r="U151" s="1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</row>
    <row r="152" spans="17:142" x14ac:dyDescent="0.2">
      <c r="Q152" s="1"/>
      <c r="R152" s="1"/>
      <c r="S152" s="1"/>
      <c r="T152" s="1"/>
      <c r="U152" s="1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</row>
    <row r="153" spans="17:142" x14ac:dyDescent="0.2">
      <c r="Q153" s="1"/>
      <c r="R153" s="1"/>
      <c r="S153" s="1"/>
      <c r="T153" s="1"/>
      <c r="U153" s="1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</row>
    <row r="154" spans="17:142" x14ac:dyDescent="0.2">
      <c r="Q154" s="1"/>
      <c r="R154" s="1"/>
      <c r="S154" s="1"/>
      <c r="T154" s="1"/>
      <c r="U154" s="1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</row>
    <row r="155" spans="17:142" x14ac:dyDescent="0.2">
      <c r="Q155" s="1"/>
      <c r="R155" s="1"/>
      <c r="S155" s="1"/>
      <c r="T155" s="1"/>
      <c r="U155" s="1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</row>
    <row r="156" spans="17:142" x14ac:dyDescent="0.2">
      <c r="Q156" s="1"/>
      <c r="R156" s="1"/>
      <c r="S156" s="1"/>
      <c r="T156" s="1"/>
      <c r="U156" s="1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</row>
    <row r="157" spans="17:142" x14ac:dyDescent="0.2">
      <c r="Q157" s="1"/>
      <c r="R157" s="1"/>
      <c r="S157" s="1"/>
      <c r="T157" s="1"/>
      <c r="U157" s="1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</row>
    <row r="158" spans="17:142" x14ac:dyDescent="0.2">
      <c r="Q158" s="1"/>
      <c r="R158" s="1"/>
      <c r="S158" s="1"/>
      <c r="T158" s="1"/>
      <c r="U158" s="1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</row>
    <row r="159" spans="17:142" x14ac:dyDescent="0.2">
      <c r="Q159" s="1"/>
      <c r="R159" s="1"/>
      <c r="S159" s="1"/>
      <c r="T159" s="1"/>
      <c r="U159" s="1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</row>
    <row r="160" spans="17:142" x14ac:dyDescent="0.2">
      <c r="Q160" s="1"/>
      <c r="R160" s="1"/>
      <c r="S160" s="1"/>
      <c r="T160" s="1"/>
      <c r="U160" s="1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</row>
    <row r="161" spans="17:142" x14ac:dyDescent="0.2">
      <c r="Q161" s="1"/>
      <c r="R161" s="1"/>
      <c r="S161" s="1"/>
      <c r="T161" s="1"/>
      <c r="U161" s="1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</row>
    <row r="162" spans="17:142" x14ac:dyDescent="0.2">
      <c r="Q162" s="1"/>
      <c r="R162" s="1"/>
      <c r="S162" s="1"/>
      <c r="T162" s="1"/>
      <c r="U162" s="1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</row>
    <row r="163" spans="17:142" x14ac:dyDescent="0.2">
      <c r="Q163" s="1"/>
      <c r="R163" s="1"/>
      <c r="S163" s="1"/>
      <c r="T163" s="1"/>
      <c r="U163" s="1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</row>
    <row r="164" spans="17:142" x14ac:dyDescent="0.2">
      <c r="Q164" s="1"/>
      <c r="R164" s="1"/>
      <c r="S164" s="1"/>
      <c r="T164" s="1"/>
      <c r="U164" s="1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</row>
    <row r="165" spans="17:142" x14ac:dyDescent="0.2">
      <c r="Q165" s="1"/>
      <c r="R165" s="1"/>
      <c r="S165" s="1"/>
      <c r="T165" s="1"/>
      <c r="U165" s="1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</row>
    <row r="166" spans="17:142" x14ac:dyDescent="0.2">
      <c r="Q166" s="1"/>
      <c r="R166" s="1"/>
      <c r="S166" s="1"/>
      <c r="T166" s="1"/>
      <c r="U166" s="1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</row>
    <row r="167" spans="17:142" x14ac:dyDescent="0.2">
      <c r="Q167" s="1"/>
      <c r="R167" s="1"/>
      <c r="S167" s="1"/>
      <c r="T167" s="1"/>
      <c r="U167" s="1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</row>
    <row r="168" spans="17:142" x14ac:dyDescent="0.2">
      <c r="Q168" s="1"/>
      <c r="R168" s="1"/>
      <c r="S168" s="1"/>
      <c r="T168" s="1"/>
      <c r="U168" s="1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</row>
    <row r="169" spans="17:142" x14ac:dyDescent="0.2">
      <c r="Q169" s="1"/>
      <c r="R169" s="1"/>
      <c r="S169" s="1"/>
      <c r="T169" s="1"/>
      <c r="U169" s="1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</row>
    <row r="170" spans="17:142" x14ac:dyDescent="0.2">
      <c r="Q170" s="1"/>
      <c r="R170" s="1"/>
      <c r="S170" s="1"/>
      <c r="T170" s="1"/>
      <c r="U170" s="1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</row>
    <row r="171" spans="17:142" x14ac:dyDescent="0.2">
      <c r="Q171" s="1"/>
      <c r="R171" s="1"/>
      <c r="S171" s="1"/>
      <c r="T171" s="1"/>
      <c r="U171" s="1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</row>
    <row r="172" spans="17:142" x14ac:dyDescent="0.2">
      <c r="Q172" s="1"/>
      <c r="R172" s="1"/>
      <c r="S172" s="1"/>
      <c r="T172" s="1"/>
      <c r="U172" s="1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</row>
    <row r="173" spans="17:142" x14ac:dyDescent="0.2">
      <c r="Q173" s="1"/>
      <c r="R173" s="1"/>
      <c r="S173" s="1"/>
      <c r="T173" s="1"/>
      <c r="U173" s="1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</row>
    <row r="174" spans="17:142" x14ac:dyDescent="0.2">
      <c r="Q174" s="1"/>
      <c r="R174" s="1"/>
      <c r="S174" s="1"/>
      <c r="T174" s="1"/>
      <c r="U174" s="1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</row>
    <row r="175" spans="17:142" x14ac:dyDescent="0.2">
      <c r="Q175" s="1"/>
      <c r="R175" s="1"/>
      <c r="S175" s="1"/>
      <c r="T175" s="1"/>
      <c r="U175" s="1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</row>
    <row r="176" spans="17:142" x14ac:dyDescent="0.2">
      <c r="Q176" s="1"/>
      <c r="R176" s="1"/>
      <c r="S176" s="1"/>
      <c r="T176" s="1"/>
      <c r="U176" s="1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</row>
    <row r="177" spans="17:142" x14ac:dyDescent="0.2">
      <c r="Q177" s="1"/>
      <c r="R177" s="1"/>
      <c r="S177" s="1"/>
      <c r="T177" s="1"/>
      <c r="U177" s="1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</row>
    <row r="178" spans="17:142" x14ac:dyDescent="0.2">
      <c r="Q178" s="1"/>
      <c r="R178" s="1"/>
      <c r="S178" s="1"/>
      <c r="T178" s="1"/>
      <c r="U178" s="1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</row>
    <row r="179" spans="17:142" x14ac:dyDescent="0.2">
      <c r="Q179" s="1"/>
      <c r="R179" s="1"/>
      <c r="S179" s="1"/>
      <c r="T179" s="1"/>
      <c r="U179" s="1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</row>
    <row r="180" spans="17:142" x14ac:dyDescent="0.2">
      <c r="Q180" s="1"/>
      <c r="R180" s="1"/>
      <c r="S180" s="1"/>
      <c r="T180" s="1"/>
      <c r="U180" s="1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</row>
    <row r="181" spans="17:142" x14ac:dyDescent="0.2">
      <c r="Q181" s="1"/>
      <c r="R181" s="1"/>
      <c r="S181" s="1"/>
      <c r="T181" s="1"/>
      <c r="U181" s="1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</row>
    <row r="182" spans="17:142" x14ac:dyDescent="0.2">
      <c r="Q182" s="1"/>
      <c r="R182" s="1"/>
      <c r="S182" s="1"/>
      <c r="T182" s="1"/>
      <c r="U182" s="1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</row>
    <row r="183" spans="17:142" x14ac:dyDescent="0.2">
      <c r="Q183" s="1"/>
      <c r="R183" s="1"/>
      <c r="S183" s="1"/>
      <c r="T183" s="1"/>
      <c r="U183" s="1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</row>
    <row r="184" spans="17:142" x14ac:dyDescent="0.2">
      <c r="Q184" s="1"/>
      <c r="R184" s="1"/>
      <c r="S184" s="1"/>
      <c r="T184" s="1"/>
      <c r="U184" s="1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</row>
    <row r="185" spans="17:142" x14ac:dyDescent="0.2">
      <c r="Q185" s="1"/>
      <c r="R185" s="1"/>
      <c r="S185" s="1"/>
      <c r="T185" s="1"/>
      <c r="U185" s="1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</row>
    <row r="186" spans="17:142" x14ac:dyDescent="0.2">
      <c r="Q186" s="1"/>
      <c r="R186" s="1"/>
      <c r="S186" s="1"/>
      <c r="T186" s="1"/>
      <c r="U186" s="1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</row>
    <row r="187" spans="17:142" x14ac:dyDescent="0.2">
      <c r="Q187" s="1"/>
      <c r="R187" s="1"/>
      <c r="S187" s="1"/>
      <c r="T187" s="1"/>
      <c r="U187" s="1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</row>
    <row r="188" spans="17:142" x14ac:dyDescent="0.2">
      <c r="Q188" s="1"/>
      <c r="R188" s="1"/>
      <c r="S188" s="1"/>
      <c r="T188" s="1"/>
      <c r="U188" s="1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</row>
    <row r="189" spans="17:142" x14ac:dyDescent="0.2">
      <c r="Q189" s="1"/>
      <c r="R189" s="1"/>
      <c r="S189" s="1"/>
      <c r="T189" s="1"/>
      <c r="U189" s="1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</row>
    <row r="190" spans="17:142" x14ac:dyDescent="0.2">
      <c r="Q190" s="1"/>
      <c r="R190" s="1"/>
      <c r="S190" s="1"/>
      <c r="T190" s="1"/>
      <c r="U190" s="1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</row>
    <row r="191" spans="17:142" x14ac:dyDescent="0.2">
      <c r="Q191" s="1"/>
      <c r="R191" s="1"/>
      <c r="S191" s="1"/>
      <c r="T191" s="1"/>
      <c r="U191" s="1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</row>
    <row r="192" spans="17:142" x14ac:dyDescent="0.2">
      <c r="Q192" s="1"/>
      <c r="R192" s="1"/>
      <c r="S192" s="1"/>
      <c r="T192" s="1"/>
      <c r="U192" s="1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</row>
    <row r="193" spans="17:142" x14ac:dyDescent="0.2">
      <c r="Q193" s="1"/>
      <c r="R193" s="1"/>
      <c r="S193" s="1"/>
      <c r="T193" s="1"/>
      <c r="U193" s="1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</row>
    <row r="194" spans="17:142" x14ac:dyDescent="0.2">
      <c r="Q194" s="1"/>
      <c r="R194" s="1"/>
      <c r="S194" s="1"/>
      <c r="T194" s="1"/>
      <c r="U194" s="1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</row>
    <row r="195" spans="17:142" x14ac:dyDescent="0.2">
      <c r="Q195" s="1"/>
      <c r="R195" s="1"/>
      <c r="S195" s="1"/>
      <c r="T195" s="1"/>
      <c r="U195" s="1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</row>
    <row r="196" spans="17:142" x14ac:dyDescent="0.2">
      <c r="Q196" s="1"/>
      <c r="R196" s="1"/>
      <c r="S196" s="1"/>
      <c r="T196" s="1"/>
      <c r="U196" s="1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</row>
    <row r="197" spans="17:142" x14ac:dyDescent="0.2">
      <c r="Q197" s="1"/>
      <c r="R197" s="1"/>
      <c r="S197" s="1"/>
      <c r="T197" s="1"/>
      <c r="U197" s="1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</row>
    <row r="198" spans="17:142" x14ac:dyDescent="0.2">
      <c r="Q198" s="1"/>
      <c r="R198" s="1"/>
      <c r="S198" s="1"/>
      <c r="T198" s="1"/>
      <c r="U198" s="1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</row>
    <row r="199" spans="17:142" x14ac:dyDescent="0.2">
      <c r="Q199" s="1"/>
      <c r="R199" s="1"/>
      <c r="S199" s="1"/>
      <c r="T199" s="1"/>
      <c r="U199" s="1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</row>
    <row r="200" spans="17:142" x14ac:dyDescent="0.2">
      <c r="Q200" s="1"/>
      <c r="R200" s="1"/>
      <c r="S200" s="1"/>
      <c r="T200" s="1"/>
      <c r="U200" s="1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</row>
    <row r="201" spans="17:142" x14ac:dyDescent="0.2">
      <c r="Q201" s="1"/>
      <c r="R201" s="1"/>
      <c r="S201" s="1"/>
      <c r="T201" s="1"/>
      <c r="U201" s="1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</row>
    <row r="202" spans="17:142" x14ac:dyDescent="0.2">
      <c r="Q202" s="1"/>
      <c r="R202" s="1"/>
      <c r="S202" s="1"/>
      <c r="T202" s="1"/>
      <c r="U202" s="1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</row>
    <row r="203" spans="17:142" x14ac:dyDescent="0.2">
      <c r="Q203" s="1"/>
      <c r="R203" s="1"/>
      <c r="S203" s="1"/>
      <c r="T203" s="1"/>
      <c r="U203" s="1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</row>
    <row r="204" spans="17:142" x14ac:dyDescent="0.2">
      <c r="Q204" s="1"/>
      <c r="R204" s="1"/>
      <c r="S204" s="1"/>
      <c r="T204" s="1"/>
      <c r="U204" s="1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</row>
    <row r="205" spans="17:142" x14ac:dyDescent="0.2">
      <c r="Q205" s="1"/>
      <c r="R205" s="1"/>
      <c r="S205" s="1"/>
      <c r="T205" s="1"/>
      <c r="U205" s="1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</row>
    <row r="206" spans="17:142" x14ac:dyDescent="0.2">
      <c r="Q206" s="1"/>
      <c r="R206" s="1"/>
      <c r="S206" s="1"/>
      <c r="T206" s="1"/>
      <c r="U206" s="1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</row>
    <row r="207" spans="17:142" x14ac:dyDescent="0.2">
      <c r="Q207" s="1"/>
      <c r="R207" s="1"/>
      <c r="S207" s="1"/>
      <c r="T207" s="1"/>
      <c r="U207" s="1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</row>
    <row r="208" spans="17:142" x14ac:dyDescent="0.2">
      <c r="Q208" s="1"/>
      <c r="R208" s="1"/>
      <c r="S208" s="1"/>
      <c r="T208" s="1"/>
      <c r="U208" s="1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</row>
    <row r="209" spans="17:142" x14ac:dyDescent="0.2">
      <c r="Q209" s="1"/>
      <c r="R209" s="1"/>
      <c r="S209" s="1"/>
      <c r="T209" s="1"/>
      <c r="U209" s="1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</row>
    <row r="210" spans="17:142" x14ac:dyDescent="0.2">
      <c r="Q210" s="1"/>
      <c r="R210" s="1"/>
      <c r="S210" s="1"/>
      <c r="T210" s="1"/>
      <c r="U210" s="1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</row>
    <row r="211" spans="17:142" x14ac:dyDescent="0.2">
      <c r="Q211" s="1"/>
      <c r="R211" s="1"/>
      <c r="S211" s="1"/>
      <c r="T211" s="1"/>
      <c r="U211" s="1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</row>
    <row r="212" spans="17:142" x14ac:dyDescent="0.2">
      <c r="Q212" s="1"/>
      <c r="R212" s="1"/>
      <c r="S212" s="1"/>
      <c r="T212" s="1"/>
      <c r="U212" s="1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</row>
    <row r="213" spans="17:142" x14ac:dyDescent="0.2">
      <c r="Q213" s="1"/>
      <c r="R213" s="1"/>
      <c r="S213" s="1"/>
      <c r="T213" s="1"/>
      <c r="U213" s="1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</row>
    <row r="214" spans="17:142" x14ac:dyDescent="0.2">
      <c r="Q214" s="1"/>
      <c r="R214" s="1"/>
      <c r="S214" s="1"/>
      <c r="T214" s="1"/>
      <c r="U214" s="1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</row>
    <row r="215" spans="17:142" x14ac:dyDescent="0.2">
      <c r="Q215" s="1"/>
      <c r="R215" s="1"/>
      <c r="S215" s="1"/>
      <c r="T215" s="1"/>
      <c r="U215" s="1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</row>
    <row r="216" spans="17:142" x14ac:dyDescent="0.2">
      <c r="Q216" s="1"/>
      <c r="R216" s="1"/>
      <c r="S216" s="1"/>
      <c r="T216" s="1"/>
      <c r="U216" s="1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</row>
    <row r="217" spans="17:142" x14ac:dyDescent="0.2">
      <c r="Q217" s="1"/>
      <c r="R217" s="1"/>
      <c r="S217" s="1"/>
      <c r="T217" s="1"/>
      <c r="U217" s="1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</row>
    <row r="218" spans="17:142" x14ac:dyDescent="0.2">
      <c r="Q218" s="1"/>
      <c r="R218" s="1"/>
      <c r="S218" s="1"/>
      <c r="T218" s="1"/>
      <c r="U218" s="1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</row>
    <row r="219" spans="17:142" x14ac:dyDescent="0.2">
      <c r="Q219" s="1"/>
      <c r="R219" s="1"/>
      <c r="S219" s="1"/>
      <c r="T219" s="1"/>
      <c r="U219" s="1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</row>
    <row r="220" spans="17:142" x14ac:dyDescent="0.2">
      <c r="Q220" s="1"/>
      <c r="R220" s="1"/>
      <c r="S220" s="1"/>
      <c r="T220" s="1"/>
      <c r="U220" s="1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</row>
    <row r="221" spans="17:142" x14ac:dyDescent="0.2">
      <c r="Q221" s="1"/>
      <c r="R221" s="1"/>
      <c r="S221" s="1"/>
      <c r="T221" s="1"/>
      <c r="U221" s="1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</row>
    <row r="222" spans="17:142" x14ac:dyDescent="0.2">
      <c r="Q222" s="1"/>
      <c r="R222" s="1"/>
      <c r="S222" s="1"/>
      <c r="T222" s="1"/>
      <c r="U222" s="1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</row>
    <row r="223" spans="17:142" x14ac:dyDescent="0.2">
      <c r="Q223" s="1"/>
      <c r="R223" s="1"/>
      <c r="S223" s="1"/>
      <c r="T223" s="1"/>
      <c r="U223" s="1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</row>
    <row r="224" spans="17:142" x14ac:dyDescent="0.2">
      <c r="Q224" s="1"/>
      <c r="R224" s="1"/>
      <c r="S224" s="1"/>
      <c r="T224" s="1"/>
      <c r="U224" s="1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</row>
    <row r="225" spans="17:142" x14ac:dyDescent="0.2">
      <c r="Q225" s="1"/>
      <c r="R225" s="1"/>
      <c r="S225" s="1"/>
      <c r="T225" s="1"/>
      <c r="U225" s="1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</row>
    <row r="226" spans="17:142" x14ac:dyDescent="0.2">
      <c r="Q226" s="1"/>
      <c r="R226" s="1"/>
      <c r="S226" s="1"/>
      <c r="T226" s="1"/>
      <c r="U226" s="1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</row>
    <row r="227" spans="17:142" x14ac:dyDescent="0.2">
      <c r="Q227" s="1"/>
      <c r="R227" s="1"/>
      <c r="S227" s="1"/>
      <c r="T227" s="1"/>
      <c r="U227" s="1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</row>
    <row r="228" spans="17:142" x14ac:dyDescent="0.2">
      <c r="Q228" s="1"/>
      <c r="R228" s="1"/>
      <c r="S228" s="1"/>
      <c r="T228" s="1"/>
      <c r="U228" s="1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</row>
    <row r="229" spans="17:142" x14ac:dyDescent="0.2">
      <c r="Q229" s="1"/>
      <c r="R229" s="1"/>
      <c r="S229" s="1"/>
      <c r="T229" s="1"/>
      <c r="U229" s="1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</row>
    <row r="230" spans="17:142" x14ac:dyDescent="0.2">
      <c r="Q230" s="1"/>
      <c r="R230" s="1"/>
      <c r="S230" s="1"/>
      <c r="T230" s="1"/>
      <c r="U230" s="1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</row>
    <row r="231" spans="17:142" x14ac:dyDescent="0.2">
      <c r="Q231" s="1"/>
      <c r="R231" s="1"/>
      <c r="S231" s="1"/>
      <c r="T231" s="1"/>
      <c r="U231" s="1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</row>
    <row r="232" spans="17:142" x14ac:dyDescent="0.2">
      <c r="Q232" s="1"/>
      <c r="R232" s="1"/>
      <c r="S232" s="1"/>
      <c r="T232" s="1"/>
      <c r="U232" s="1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</row>
    <row r="233" spans="17:142" x14ac:dyDescent="0.2">
      <c r="Q233" s="1"/>
      <c r="R233" s="1"/>
      <c r="S233" s="1"/>
      <c r="T233" s="1"/>
      <c r="U233" s="1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</row>
    <row r="234" spans="17:142" x14ac:dyDescent="0.2">
      <c r="Q234" s="1"/>
      <c r="R234" s="1"/>
      <c r="S234" s="1"/>
      <c r="T234" s="1"/>
      <c r="U234" s="1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</row>
    <row r="235" spans="17:142" x14ac:dyDescent="0.2">
      <c r="Q235" s="1"/>
      <c r="R235" s="1"/>
      <c r="S235" s="1"/>
      <c r="T235" s="1"/>
      <c r="U235" s="1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</row>
    <row r="236" spans="17:142" x14ac:dyDescent="0.2">
      <c r="Q236" s="1"/>
      <c r="R236" s="1"/>
      <c r="S236" s="1"/>
      <c r="T236" s="1"/>
      <c r="U236" s="1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</row>
    <row r="237" spans="17:142" x14ac:dyDescent="0.2">
      <c r="Q237" s="1"/>
      <c r="R237" s="1"/>
      <c r="S237" s="1"/>
      <c r="T237" s="1"/>
      <c r="U237" s="1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</row>
    <row r="238" spans="17:142" x14ac:dyDescent="0.2">
      <c r="Q238" s="1"/>
      <c r="R238" s="1"/>
      <c r="S238" s="1"/>
      <c r="T238" s="1"/>
      <c r="U238" s="1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</row>
    <row r="239" spans="17:142" x14ac:dyDescent="0.2">
      <c r="Q239" s="1"/>
      <c r="R239" s="1"/>
      <c r="S239" s="1"/>
      <c r="T239" s="1"/>
      <c r="U239" s="1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</row>
    <row r="240" spans="17:142" x14ac:dyDescent="0.2">
      <c r="Q240" s="1"/>
      <c r="R240" s="1"/>
      <c r="S240" s="1"/>
      <c r="T240" s="1"/>
      <c r="U240" s="1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</row>
    <row r="241" spans="17:142" x14ac:dyDescent="0.2">
      <c r="Q241" s="1"/>
      <c r="R241" s="1"/>
      <c r="S241" s="1"/>
      <c r="T241" s="1"/>
      <c r="U241" s="1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</row>
    <row r="242" spans="17:142" x14ac:dyDescent="0.2">
      <c r="Q242" s="1"/>
      <c r="R242" s="1"/>
      <c r="S242" s="1"/>
      <c r="T242" s="1"/>
      <c r="U242" s="1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</row>
    <row r="243" spans="17:142" x14ac:dyDescent="0.2">
      <c r="Q243" s="1"/>
      <c r="R243" s="1"/>
      <c r="S243" s="1"/>
      <c r="T243" s="1"/>
      <c r="U243" s="1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</row>
    <row r="244" spans="17:142" x14ac:dyDescent="0.2">
      <c r="Q244" s="1"/>
      <c r="R244" s="1"/>
      <c r="S244" s="1"/>
      <c r="T244" s="1"/>
      <c r="U244" s="1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</row>
    <row r="245" spans="17:142" x14ac:dyDescent="0.2">
      <c r="Q245" s="1"/>
      <c r="R245" s="1"/>
      <c r="S245" s="1"/>
      <c r="T245" s="1"/>
      <c r="U245" s="1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</row>
    <row r="246" spans="17:142" x14ac:dyDescent="0.2">
      <c r="Q246" s="1"/>
      <c r="R246" s="1"/>
      <c r="S246" s="1"/>
      <c r="T246" s="1"/>
      <c r="U246" s="1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</row>
    <row r="247" spans="17:142" x14ac:dyDescent="0.2">
      <c r="Q247" s="1"/>
      <c r="R247" s="1"/>
      <c r="S247" s="1"/>
      <c r="T247" s="1"/>
      <c r="U247" s="1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</row>
    <row r="248" spans="17:142" x14ac:dyDescent="0.2">
      <c r="Q248" s="1"/>
      <c r="R248" s="1"/>
      <c r="S248" s="1"/>
      <c r="T248" s="1"/>
      <c r="U248" s="1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</row>
    <row r="249" spans="17:142" x14ac:dyDescent="0.2">
      <c r="Q249" s="1"/>
      <c r="R249" s="1"/>
      <c r="S249" s="1"/>
      <c r="T249" s="1"/>
      <c r="U249" s="1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</row>
    <row r="250" spans="17:142" x14ac:dyDescent="0.2">
      <c r="Q250" s="1"/>
      <c r="R250" s="1"/>
      <c r="S250" s="1"/>
      <c r="T250" s="1"/>
      <c r="U250" s="1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</row>
    <row r="251" spans="17:142" x14ac:dyDescent="0.2">
      <c r="Q251" s="1"/>
      <c r="R251" s="1"/>
      <c r="S251" s="1"/>
      <c r="T251" s="1"/>
      <c r="U251" s="1"/>
      <c r="W251" s="25"/>
      <c r="X251" s="25"/>
      <c r="Y251" s="25"/>
      <c r="Z251" s="25"/>
      <c r="AA251" s="25"/>
      <c r="AB251" s="25"/>
      <c r="AC251" s="25"/>
      <c r="AD251" s="25"/>
      <c r="AE251" s="25"/>
      <c r="AF251" s="25"/>
      <c r="AG251" s="25"/>
      <c r="AH251" s="25"/>
      <c r="AI251" s="25"/>
      <c r="AJ251" s="25"/>
      <c r="AK251" s="25"/>
      <c r="AL251" s="25"/>
      <c r="AM251" s="25"/>
      <c r="AN251" s="25"/>
      <c r="AO251" s="25"/>
      <c r="AP251" s="25"/>
      <c r="AQ251" s="25"/>
      <c r="AR251" s="25"/>
      <c r="AS251" s="25"/>
      <c r="AT251" s="25"/>
      <c r="AU251" s="25"/>
      <c r="AV251" s="25"/>
      <c r="AW251" s="25"/>
      <c r="AX251" s="25"/>
      <c r="AY251" s="25"/>
      <c r="AZ251" s="25"/>
      <c r="BA251" s="25"/>
      <c r="BB251" s="25"/>
      <c r="BC251" s="25"/>
      <c r="BD251" s="25"/>
      <c r="BE251" s="25"/>
      <c r="BF251" s="25"/>
      <c r="BG251" s="25"/>
      <c r="BH251" s="25"/>
      <c r="BI251" s="25"/>
      <c r="BJ251" s="25"/>
      <c r="BK251" s="25"/>
      <c r="BL251" s="25"/>
      <c r="BM251" s="25"/>
      <c r="BN251" s="25"/>
      <c r="BO251" s="25"/>
      <c r="BP251" s="25"/>
      <c r="BQ251" s="25"/>
      <c r="BR251" s="25"/>
      <c r="BS251" s="25"/>
      <c r="BT251" s="25"/>
      <c r="BU251" s="25"/>
      <c r="BV251" s="25"/>
      <c r="BW251" s="25"/>
      <c r="BX251" s="25"/>
      <c r="BY251" s="25"/>
      <c r="BZ251" s="25"/>
      <c r="CA251" s="25"/>
      <c r="CB251" s="25"/>
      <c r="CC251" s="25"/>
      <c r="CD251" s="25"/>
      <c r="CE251" s="25"/>
      <c r="CF251" s="25"/>
      <c r="CG251" s="25"/>
      <c r="CH251" s="25"/>
      <c r="CI251" s="25"/>
      <c r="CJ251" s="25"/>
      <c r="CK251" s="25"/>
      <c r="CL251" s="25"/>
      <c r="CM251" s="25"/>
      <c r="CN251" s="25"/>
      <c r="CO251" s="25"/>
      <c r="CP251" s="25"/>
      <c r="CQ251" s="25"/>
      <c r="CR251" s="25"/>
      <c r="CS251" s="25"/>
      <c r="CT251" s="25"/>
      <c r="CU251" s="25"/>
      <c r="CV251" s="25"/>
      <c r="CW251" s="25"/>
      <c r="CX251" s="25"/>
      <c r="CY251" s="25"/>
      <c r="CZ251" s="25"/>
      <c r="DA251" s="25"/>
      <c r="DB251" s="25"/>
      <c r="DC251" s="25"/>
      <c r="DD251" s="25"/>
      <c r="DE251" s="25"/>
      <c r="DF251" s="25"/>
      <c r="DG251" s="25"/>
      <c r="DH251" s="25"/>
      <c r="DI251" s="25"/>
      <c r="DJ251" s="25"/>
      <c r="DK251" s="25"/>
      <c r="DL251" s="25"/>
      <c r="DM251" s="25"/>
      <c r="DN251" s="25"/>
      <c r="DO251" s="25"/>
      <c r="DP251" s="25"/>
      <c r="DQ251" s="25"/>
      <c r="DR251" s="25"/>
      <c r="DS251" s="25"/>
      <c r="DT251" s="25"/>
      <c r="DU251" s="25"/>
      <c r="DV251" s="25"/>
      <c r="DW251" s="25"/>
      <c r="DX251" s="25"/>
      <c r="DY251" s="25"/>
      <c r="DZ251" s="25"/>
      <c r="EA251" s="25"/>
      <c r="EB251" s="25"/>
      <c r="EC251" s="25"/>
      <c r="ED251" s="25"/>
      <c r="EE251" s="25"/>
      <c r="EF251" s="25"/>
      <c r="EG251" s="25"/>
      <c r="EH251" s="25"/>
      <c r="EI251" s="25"/>
      <c r="EJ251" s="25"/>
      <c r="EK251" s="25"/>
      <c r="EL251" s="25"/>
    </row>
    <row r="252" spans="17:142" x14ac:dyDescent="0.2">
      <c r="Q252" s="1"/>
      <c r="R252" s="1"/>
      <c r="S252" s="1"/>
      <c r="T252" s="1"/>
      <c r="U252" s="1"/>
      <c r="W252" s="25"/>
      <c r="X252" s="25"/>
      <c r="Y252" s="25"/>
      <c r="Z252" s="25"/>
      <c r="AA252" s="25"/>
      <c r="AB252" s="25"/>
      <c r="AC252" s="25"/>
      <c r="AD252" s="25"/>
      <c r="AE252" s="25"/>
      <c r="AF252" s="25"/>
      <c r="AG252" s="25"/>
      <c r="AH252" s="25"/>
      <c r="AI252" s="25"/>
      <c r="AJ252" s="25"/>
      <c r="AK252" s="25"/>
      <c r="AL252" s="25"/>
      <c r="AM252" s="25"/>
      <c r="AN252" s="25"/>
      <c r="AO252" s="25"/>
      <c r="AP252" s="25"/>
      <c r="AQ252" s="25"/>
      <c r="AR252" s="25"/>
      <c r="AS252" s="25"/>
      <c r="AT252" s="25"/>
      <c r="AU252" s="25"/>
      <c r="AV252" s="25"/>
      <c r="AW252" s="25"/>
      <c r="AX252" s="25"/>
      <c r="AY252" s="25"/>
      <c r="AZ252" s="25"/>
      <c r="BA252" s="25"/>
      <c r="BB252" s="25"/>
      <c r="BC252" s="25"/>
      <c r="BD252" s="25"/>
      <c r="BE252" s="25"/>
      <c r="BF252" s="25"/>
      <c r="BG252" s="25"/>
      <c r="BH252" s="25"/>
      <c r="BI252" s="25"/>
      <c r="BJ252" s="25"/>
      <c r="BK252" s="25"/>
      <c r="BL252" s="25"/>
      <c r="BM252" s="25"/>
      <c r="BN252" s="25"/>
      <c r="BO252" s="25"/>
      <c r="BP252" s="25"/>
      <c r="BQ252" s="25"/>
      <c r="BR252" s="25"/>
      <c r="BS252" s="25"/>
      <c r="BT252" s="25"/>
      <c r="BU252" s="25"/>
      <c r="BV252" s="25"/>
      <c r="BW252" s="25"/>
      <c r="BX252" s="25"/>
      <c r="BY252" s="25"/>
      <c r="BZ252" s="25"/>
      <c r="CA252" s="25"/>
      <c r="CB252" s="25"/>
      <c r="CC252" s="25"/>
      <c r="CD252" s="25"/>
      <c r="CE252" s="25"/>
      <c r="CF252" s="25"/>
      <c r="CG252" s="25"/>
      <c r="CH252" s="25"/>
      <c r="CI252" s="25"/>
      <c r="CJ252" s="25"/>
      <c r="CK252" s="25"/>
      <c r="CL252" s="25"/>
      <c r="CM252" s="25"/>
      <c r="CN252" s="25"/>
      <c r="CO252" s="25"/>
      <c r="CP252" s="25"/>
      <c r="CQ252" s="25"/>
      <c r="CR252" s="25"/>
      <c r="CS252" s="25"/>
      <c r="CT252" s="25"/>
      <c r="CU252" s="25"/>
      <c r="CV252" s="25"/>
      <c r="CW252" s="25"/>
      <c r="CX252" s="25"/>
      <c r="CY252" s="25"/>
      <c r="CZ252" s="25"/>
      <c r="DA252" s="25"/>
      <c r="DB252" s="25"/>
      <c r="DC252" s="25"/>
      <c r="DD252" s="25"/>
      <c r="DE252" s="25"/>
      <c r="DF252" s="25"/>
      <c r="DG252" s="25"/>
      <c r="DH252" s="25"/>
      <c r="DI252" s="25"/>
      <c r="DJ252" s="25"/>
      <c r="DK252" s="25"/>
      <c r="DL252" s="25"/>
      <c r="DM252" s="25"/>
      <c r="DN252" s="25"/>
      <c r="DO252" s="25"/>
      <c r="DP252" s="25"/>
      <c r="DQ252" s="25"/>
      <c r="DR252" s="25"/>
      <c r="DS252" s="25"/>
      <c r="DT252" s="25"/>
      <c r="DU252" s="25"/>
      <c r="DV252" s="25"/>
      <c r="DW252" s="25"/>
      <c r="DX252" s="25"/>
      <c r="DY252" s="25"/>
      <c r="DZ252" s="25"/>
      <c r="EA252" s="25"/>
      <c r="EB252" s="25"/>
      <c r="EC252" s="25"/>
      <c r="ED252" s="25"/>
      <c r="EE252" s="25"/>
      <c r="EF252" s="25"/>
      <c r="EG252" s="25"/>
      <c r="EH252" s="25"/>
      <c r="EI252" s="25"/>
      <c r="EJ252" s="25"/>
      <c r="EK252" s="25"/>
      <c r="EL252" s="25"/>
    </row>
    <row r="253" spans="17:142" x14ac:dyDescent="0.2">
      <c r="Q253" s="1"/>
      <c r="R253" s="1"/>
      <c r="S253" s="1"/>
      <c r="T253" s="1"/>
      <c r="U253" s="1"/>
      <c r="W253" s="25"/>
      <c r="X253" s="25"/>
      <c r="Y253" s="25"/>
      <c r="Z253" s="25"/>
      <c r="AA253" s="25"/>
      <c r="AB253" s="25"/>
      <c r="AC253" s="25"/>
      <c r="AD253" s="25"/>
      <c r="AE253" s="25"/>
      <c r="AF253" s="25"/>
      <c r="AG253" s="25"/>
      <c r="AH253" s="25"/>
      <c r="AI253" s="25"/>
      <c r="AJ253" s="25"/>
      <c r="AK253" s="25"/>
      <c r="AL253" s="25"/>
      <c r="AM253" s="25"/>
      <c r="AN253" s="25"/>
      <c r="AO253" s="25"/>
      <c r="AP253" s="25"/>
      <c r="AQ253" s="25"/>
      <c r="AR253" s="25"/>
      <c r="AS253" s="25"/>
      <c r="AT253" s="25"/>
      <c r="AU253" s="25"/>
      <c r="AV253" s="25"/>
      <c r="AW253" s="25"/>
      <c r="AX253" s="25"/>
      <c r="AY253" s="25"/>
      <c r="AZ253" s="25"/>
      <c r="BA253" s="25"/>
      <c r="BB253" s="25"/>
      <c r="BC253" s="25"/>
      <c r="BD253" s="25"/>
      <c r="BE253" s="25"/>
      <c r="BF253" s="25"/>
      <c r="BG253" s="25"/>
      <c r="BH253" s="25"/>
      <c r="BI253" s="25"/>
      <c r="BJ253" s="25"/>
      <c r="BK253" s="25"/>
      <c r="BL253" s="25"/>
      <c r="BM253" s="25"/>
      <c r="BN253" s="25"/>
      <c r="BO253" s="25"/>
      <c r="BP253" s="25"/>
      <c r="BQ253" s="25"/>
      <c r="BR253" s="25"/>
      <c r="BS253" s="25"/>
      <c r="BT253" s="25"/>
      <c r="BU253" s="25"/>
      <c r="BV253" s="25"/>
      <c r="BW253" s="25"/>
      <c r="BX253" s="25"/>
      <c r="BY253" s="25"/>
      <c r="BZ253" s="25"/>
      <c r="CA253" s="25"/>
      <c r="CB253" s="25"/>
      <c r="CC253" s="25"/>
      <c r="CD253" s="25"/>
      <c r="CE253" s="25"/>
      <c r="CF253" s="25"/>
      <c r="CG253" s="25"/>
      <c r="CH253" s="25"/>
      <c r="CI253" s="25"/>
      <c r="CJ253" s="25"/>
      <c r="CK253" s="25"/>
      <c r="CL253" s="25"/>
      <c r="CM253" s="25"/>
      <c r="CN253" s="25"/>
      <c r="CO253" s="25"/>
      <c r="CP253" s="25"/>
      <c r="CQ253" s="25"/>
      <c r="CR253" s="25"/>
      <c r="CS253" s="25"/>
      <c r="CT253" s="25"/>
      <c r="CU253" s="25"/>
      <c r="CV253" s="25"/>
      <c r="CW253" s="25"/>
      <c r="CX253" s="25"/>
      <c r="CY253" s="25"/>
      <c r="CZ253" s="25"/>
      <c r="DA253" s="25"/>
      <c r="DB253" s="25"/>
      <c r="DC253" s="25"/>
      <c r="DD253" s="25"/>
      <c r="DE253" s="25"/>
      <c r="DF253" s="25"/>
      <c r="DG253" s="25"/>
      <c r="DH253" s="25"/>
      <c r="DI253" s="25"/>
      <c r="DJ253" s="25"/>
      <c r="DK253" s="25"/>
      <c r="DL253" s="25"/>
      <c r="DM253" s="25"/>
      <c r="DN253" s="25"/>
      <c r="DO253" s="25"/>
      <c r="DP253" s="25"/>
      <c r="DQ253" s="25"/>
      <c r="DR253" s="25"/>
      <c r="DS253" s="25"/>
      <c r="DT253" s="25"/>
      <c r="DU253" s="25"/>
      <c r="DV253" s="25"/>
      <c r="DW253" s="25"/>
      <c r="DX253" s="25"/>
      <c r="DY253" s="25"/>
      <c r="DZ253" s="25"/>
      <c r="EA253" s="25"/>
      <c r="EB253" s="25"/>
      <c r="EC253" s="25"/>
      <c r="ED253" s="25"/>
      <c r="EE253" s="25"/>
      <c r="EF253" s="25"/>
      <c r="EG253" s="25"/>
      <c r="EH253" s="25"/>
      <c r="EI253" s="25"/>
      <c r="EJ253" s="25"/>
      <c r="EK253" s="25"/>
      <c r="EL253" s="25"/>
    </row>
    <row r="254" spans="17:142" x14ac:dyDescent="0.2">
      <c r="Q254" s="1"/>
      <c r="R254" s="1"/>
      <c r="S254" s="1"/>
      <c r="T254" s="1"/>
      <c r="U254" s="1"/>
      <c r="W254" s="25"/>
      <c r="X254" s="25"/>
      <c r="Y254" s="25"/>
      <c r="Z254" s="25"/>
      <c r="AA254" s="25"/>
      <c r="AB254" s="25"/>
      <c r="AC254" s="25"/>
      <c r="AD254" s="25"/>
      <c r="AE254" s="25"/>
      <c r="AF254" s="25"/>
      <c r="AG254" s="25"/>
      <c r="AH254" s="25"/>
      <c r="AI254" s="25"/>
      <c r="AJ254" s="25"/>
      <c r="AK254" s="25"/>
      <c r="AL254" s="25"/>
      <c r="AM254" s="25"/>
      <c r="AN254" s="25"/>
      <c r="AO254" s="25"/>
      <c r="AP254" s="25"/>
      <c r="AQ254" s="25"/>
      <c r="AR254" s="25"/>
      <c r="AS254" s="25"/>
      <c r="AT254" s="25"/>
      <c r="AU254" s="25"/>
      <c r="AV254" s="25"/>
      <c r="AW254" s="25"/>
      <c r="AX254" s="25"/>
      <c r="AY254" s="25"/>
      <c r="AZ254" s="25"/>
      <c r="BA254" s="25"/>
      <c r="BB254" s="25"/>
      <c r="BC254" s="25"/>
      <c r="BD254" s="25"/>
      <c r="BE254" s="25"/>
      <c r="BF254" s="25"/>
      <c r="BG254" s="25"/>
      <c r="BH254" s="25"/>
      <c r="BI254" s="25"/>
      <c r="BJ254" s="25"/>
      <c r="BK254" s="25"/>
      <c r="BL254" s="25"/>
      <c r="BM254" s="25"/>
      <c r="BN254" s="25"/>
      <c r="BO254" s="25"/>
      <c r="BP254" s="25"/>
      <c r="BQ254" s="25"/>
      <c r="BR254" s="25"/>
      <c r="BS254" s="25"/>
      <c r="BT254" s="25"/>
      <c r="BU254" s="25"/>
      <c r="BV254" s="25"/>
      <c r="BW254" s="25"/>
      <c r="BX254" s="25"/>
      <c r="BY254" s="25"/>
      <c r="BZ254" s="25"/>
      <c r="CA254" s="25"/>
      <c r="CB254" s="25"/>
      <c r="CC254" s="25"/>
      <c r="CD254" s="25"/>
      <c r="CE254" s="25"/>
      <c r="CF254" s="25"/>
      <c r="CG254" s="25"/>
      <c r="CH254" s="25"/>
      <c r="CI254" s="25"/>
      <c r="CJ254" s="25"/>
      <c r="CK254" s="25"/>
      <c r="CL254" s="25"/>
      <c r="CM254" s="25"/>
      <c r="CN254" s="25"/>
      <c r="CO254" s="25"/>
      <c r="CP254" s="25"/>
      <c r="CQ254" s="25"/>
      <c r="CR254" s="25"/>
      <c r="CS254" s="25"/>
      <c r="CT254" s="25"/>
      <c r="CU254" s="25"/>
      <c r="CV254" s="25"/>
      <c r="CW254" s="25"/>
      <c r="CX254" s="25"/>
      <c r="CY254" s="25"/>
      <c r="CZ254" s="25"/>
      <c r="DA254" s="25"/>
      <c r="DB254" s="25"/>
      <c r="DC254" s="25"/>
      <c r="DD254" s="25"/>
      <c r="DE254" s="25"/>
      <c r="DF254" s="25"/>
      <c r="DG254" s="25"/>
      <c r="DH254" s="25"/>
      <c r="DI254" s="25"/>
      <c r="DJ254" s="25"/>
      <c r="DK254" s="25"/>
      <c r="DL254" s="25"/>
      <c r="DM254" s="25"/>
      <c r="DN254" s="25"/>
      <c r="DO254" s="25"/>
      <c r="DP254" s="25"/>
      <c r="DQ254" s="25"/>
      <c r="DR254" s="25"/>
      <c r="DS254" s="25"/>
      <c r="DT254" s="25"/>
      <c r="DU254" s="25"/>
      <c r="DV254" s="25"/>
      <c r="DW254" s="25"/>
      <c r="DX254" s="25"/>
      <c r="DY254" s="25"/>
      <c r="DZ254" s="25"/>
      <c r="EA254" s="25"/>
      <c r="EB254" s="25"/>
      <c r="EC254" s="25"/>
      <c r="ED254" s="25"/>
      <c r="EE254" s="25"/>
      <c r="EF254" s="25"/>
      <c r="EG254" s="25"/>
      <c r="EH254" s="25"/>
      <c r="EI254" s="25"/>
      <c r="EJ254" s="25"/>
      <c r="EK254" s="25"/>
      <c r="EL254" s="25"/>
    </row>
    <row r="255" spans="17:142" x14ac:dyDescent="0.2">
      <c r="Q255" s="1"/>
      <c r="R255" s="1"/>
      <c r="S255" s="1"/>
      <c r="T255" s="1"/>
      <c r="U255" s="1"/>
      <c r="W255" s="25"/>
      <c r="X255" s="25"/>
      <c r="Y255" s="25"/>
      <c r="Z255" s="25"/>
      <c r="AA255" s="25"/>
      <c r="AB255" s="25"/>
      <c r="AC255" s="25"/>
      <c r="AD255" s="25"/>
      <c r="AE255" s="25"/>
      <c r="AF255" s="25"/>
      <c r="AG255" s="25"/>
      <c r="AH255" s="25"/>
      <c r="AI255" s="25"/>
      <c r="AJ255" s="25"/>
      <c r="AK255" s="25"/>
      <c r="AL255" s="25"/>
      <c r="AM255" s="25"/>
      <c r="AN255" s="25"/>
      <c r="AO255" s="25"/>
      <c r="AP255" s="25"/>
      <c r="AQ255" s="25"/>
      <c r="AR255" s="25"/>
      <c r="AS255" s="25"/>
      <c r="AT255" s="25"/>
      <c r="AU255" s="25"/>
      <c r="AV255" s="25"/>
      <c r="AW255" s="25"/>
      <c r="AX255" s="25"/>
      <c r="AY255" s="25"/>
      <c r="AZ255" s="25"/>
      <c r="BA255" s="25"/>
      <c r="BB255" s="25"/>
      <c r="BC255" s="25"/>
      <c r="BD255" s="25"/>
      <c r="BE255" s="25"/>
      <c r="BF255" s="25"/>
      <c r="BG255" s="25"/>
      <c r="BH255" s="25"/>
      <c r="BI255" s="25"/>
      <c r="BJ255" s="25"/>
      <c r="BK255" s="25"/>
      <c r="BL255" s="25"/>
      <c r="BM255" s="25"/>
      <c r="BN255" s="25"/>
      <c r="BO255" s="25"/>
      <c r="BP255" s="25"/>
      <c r="BQ255" s="25"/>
      <c r="BR255" s="25"/>
      <c r="BS255" s="25"/>
      <c r="BT255" s="25"/>
      <c r="BU255" s="25"/>
      <c r="BV255" s="25"/>
      <c r="BW255" s="25"/>
      <c r="BX255" s="25"/>
      <c r="BY255" s="25"/>
      <c r="BZ255" s="25"/>
      <c r="CA255" s="25"/>
      <c r="CB255" s="25"/>
      <c r="CC255" s="25"/>
      <c r="CD255" s="25"/>
      <c r="CE255" s="25"/>
      <c r="CF255" s="25"/>
      <c r="CG255" s="25"/>
      <c r="CH255" s="25"/>
      <c r="CI255" s="25"/>
      <c r="CJ255" s="25"/>
      <c r="CK255" s="25"/>
      <c r="CL255" s="25"/>
      <c r="CM255" s="25"/>
      <c r="CN255" s="25"/>
      <c r="CO255" s="25"/>
      <c r="CP255" s="25"/>
      <c r="CQ255" s="25"/>
      <c r="CR255" s="25"/>
      <c r="CS255" s="25"/>
      <c r="CT255" s="25"/>
      <c r="CU255" s="25"/>
      <c r="CV255" s="25"/>
      <c r="CW255" s="25"/>
      <c r="CX255" s="25"/>
      <c r="CY255" s="25"/>
      <c r="CZ255" s="25"/>
      <c r="DA255" s="25"/>
      <c r="DB255" s="25"/>
      <c r="DC255" s="25"/>
      <c r="DD255" s="25"/>
      <c r="DE255" s="25"/>
      <c r="DF255" s="25"/>
      <c r="DG255" s="25"/>
      <c r="DH255" s="25"/>
      <c r="DI255" s="25"/>
      <c r="DJ255" s="25"/>
      <c r="DK255" s="25"/>
      <c r="DL255" s="25"/>
      <c r="DM255" s="25"/>
      <c r="DN255" s="25"/>
      <c r="DO255" s="25"/>
      <c r="DP255" s="25"/>
      <c r="DQ255" s="25"/>
      <c r="DR255" s="25"/>
      <c r="DS255" s="25"/>
      <c r="DT255" s="25"/>
      <c r="DU255" s="25"/>
      <c r="DV255" s="25"/>
      <c r="DW255" s="25"/>
      <c r="DX255" s="25"/>
      <c r="DY255" s="25"/>
      <c r="DZ255" s="25"/>
      <c r="EA255" s="25"/>
      <c r="EB255" s="25"/>
      <c r="EC255" s="25"/>
      <c r="ED255" s="25"/>
      <c r="EE255" s="25"/>
      <c r="EF255" s="25"/>
      <c r="EG255" s="25"/>
      <c r="EH255" s="25"/>
      <c r="EI255" s="25"/>
      <c r="EJ255" s="25"/>
      <c r="EK255" s="25"/>
      <c r="EL255" s="25"/>
    </row>
    <row r="256" spans="17:142" x14ac:dyDescent="0.2">
      <c r="Q256" s="1"/>
      <c r="R256" s="1"/>
      <c r="S256" s="1"/>
      <c r="T256" s="1"/>
      <c r="U256" s="1"/>
      <c r="W256" s="25"/>
      <c r="X256" s="25"/>
      <c r="Y256" s="25"/>
      <c r="Z256" s="25"/>
      <c r="AA256" s="25"/>
      <c r="AB256" s="25"/>
      <c r="AC256" s="25"/>
      <c r="AD256" s="25"/>
      <c r="AE256" s="25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25"/>
      <c r="AQ256" s="2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25"/>
      <c r="BG256" s="25"/>
      <c r="BH256" s="25"/>
      <c r="BI256" s="25"/>
      <c r="BJ256" s="25"/>
      <c r="BK256" s="25"/>
      <c r="BL256" s="25"/>
      <c r="BM256" s="25"/>
      <c r="BN256" s="25"/>
      <c r="BO256" s="25"/>
      <c r="BP256" s="25"/>
      <c r="BQ256" s="25"/>
      <c r="BR256" s="25"/>
      <c r="BS256" s="25"/>
      <c r="BT256" s="25"/>
      <c r="BU256" s="25"/>
      <c r="BV256" s="25"/>
      <c r="BW256" s="25"/>
      <c r="BX256" s="25"/>
      <c r="BY256" s="25"/>
      <c r="BZ256" s="25"/>
      <c r="CA256" s="25"/>
      <c r="CB256" s="25"/>
      <c r="CC256" s="25"/>
      <c r="CD256" s="25"/>
      <c r="CE256" s="25"/>
      <c r="CF256" s="25"/>
      <c r="CG256" s="25"/>
      <c r="CH256" s="25"/>
      <c r="CI256" s="25"/>
      <c r="CJ256" s="25"/>
      <c r="CK256" s="25"/>
      <c r="CL256" s="25"/>
      <c r="CM256" s="25"/>
      <c r="CN256" s="25"/>
      <c r="CO256" s="25"/>
      <c r="CP256" s="25"/>
      <c r="CQ256" s="25"/>
      <c r="CR256" s="25"/>
      <c r="CS256" s="25"/>
      <c r="CT256" s="25"/>
      <c r="CU256" s="25"/>
      <c r="CV256" s="25"/>
      <c r="CW256" s="25"/>
      <c r="CX256" s="25"/>
      <c r="CY256" s="25"/>
      <c r="CZ256" s="25"/>
      <c r="DA256" s="25"/>
      <c r="DB256" s="25"/>
      <c r="DC256" s="25"/>
      <c r="DD256" s="25"/>
      <c r="DE256" s="25"/>
      <c r="DF256" s="25"/>
      <c r="DG256" s="25"/>
      <c r="DH256" s="25"/>
      <c r="DI256" s="25"/>
      <c r="DJ256" s="25"/>
      <c r="DK256" s="25"/>
      <c r="DL256" s="25"/>
      <c r="DM256" s="25"/>
      <c r="DN256" s="25"/>
      <c r="DO256" s="25"/>
      <c r="DP256" s="25"/>
      <c r="DQ256" s="25"/>
      <c r="DR256" s="25"/>
      <c r="DS256" s="25"/>
      <c r="DT256" s="25"/>
      <c r="DU256" s="25"/>
      <c r="DV256" s="25"/>
      <c r="DW256" s="25"/>
      <c r="DX256" s="25"/>
      <c r="DY256" s="25"/>
      <c r="DZ256" s="25"/>
      <c r="EA256" s="25"/>
      <c r="EB256" s="25"/>
      <c r="EC256" s="25"/>
      <c r="ED256" s="25"/>
      <c r="EE256" s="25"/>
      <c r="EF256" s="25"/>
      <c r="EG256" s="25"/>
      <c r="EH256" s="25"/>
      <c r="EI256" s="25"/>
      <c r="EJ256" s="25"/>
      <c r="EK256" s="25"/>
      <c r="EL256" s="25"/>
    </row>
    <row r="257" spans="17:142" x14ac:dyDescent="0.2">
      <c r="Q257" s="1"/>
      <c r="R257" s="1"/>
      <c r="S257" s="1"/>
      <c r="T257" s="1"/>
      <c r="U257" s="1"/>
      <c r="W257" s="25"/>
      <c r="X257" s="25"/>
      <c r="Y257" s="25"/>
      <c r="Z257" s="25"/>
      <c r="AA257" s="25"/>
      <c r="AB257" s="25"/>
      <c r="AC257" s="25"/>
      <c r="AD257" s="25"/>
      <c r="AE257" s="25"/>
      <c r="AF257" s="25"/>
      <c r="AG257" s="25"/>
      <c r="AH257" s="25"/>
      <c r="AI257" s="25"/>
      <c r="AJ257" s="25"/>
      <c r="AK257" s="25"/>
      <c r="AL257" s="25"/>
      <c r="AM257" s="25"/>
      <c r="AN257" s="25"/>
      <c r="AO257" s="25"/>
      <c r="AP257" s="25"/>
      <c r="AQ257" s="25"/>
      <c r="AR257" s="25"/>
      <c r="AS257" s="25"/>
      <c r="AT257" s="25"/>
      <c r="AU257" s="25"/>
      <c r="AV257" s="25"/>
      <c r="AW257" s="25"/>
      <c r="AX257" s="25"/>
      <c r="AY257" s="25"/>
      <c r="AZ257" s="25"/>
      <c r="BA257" s="25"/>
      <c r="BB257" s="25"/>
      <c r="BC257" s="25"/>
      <c r="BD257" s="25"/>
      <c r="BE257" s="25"/>
      <c r="BF257" s="25"/>
      <c r="BG257" s="25"/>
      <c r="BH257" s="25"/>
      <c r="BI257" s="25"/>
      <c r="BJ257" s="25"/>
      <c r="BK257" s="25"/>
      <c r="BL257" s="25"/>
      <c r="BM257" s="25"/>
      <c r="BN257" s="25"/>
      <c r="BO257" s="25"/>
      <c r="BP257" s="25"/>
      <c r="BQ257" s="25"/>
      <c r="BR257" s="25"/>
      <c r="BS257" s="25"/>
      <c r="BT257" s="25"/>
      <c r="BU257" s="25"/>
      <c r="BV257" s="25"/>
      <c r="BW257" s="25"/>
      <c r="BX257" s="25"/>
      <c r="BY257" s="25"/>
      <c r="BZ257" s="25"/>
      <c r="CA257" s="25"/>
      <c r="CB257" s="25"/>
      <c r="CC257" s="25"/>
      <c r="CD257" s="25"/>
      <c r="CE257" s="25"/>
      <c r="CF257" s="25"/>
      <c r="CG257" s="25"/>
      <c r="CH257" s="25"/>
      <c r="CI257" s="25"/>
      <c r="CJ257" s="25"/>
      <c r="CK257" s="25"/>
      <c r="CL257" s="25"/>
      <c r="CM257" s="25"/>
      <c r="CN257" s="25"/>
      <c r="CO257" s="25"/>
      <c r="CP257" s="25"/>
      <c r="CQ257" s="25"/>
      <c r="CR257" s="25"/>
      <c r="CS257" s="25"/>
      <c r="CT257" s="25"/>
      <c r="CU257" s="25"/>
      <c r="CV257" s="25"/>
      <c r="CW257" s="25"/>
      <c r="CX257" s="25"/>
      <c r="CY257" s="25"/>
      <c r="CZ257" s="25"/>
      <c r="DA257" s="25"/>
      <c r="DB257" s="25"/>
      <c r="DC257" s="25"/>
      <c r="DD257" s="25"/>
      <c r="DE257" s="25"/>
      <c r="DF257" s="25"/>
      <c r="DG257" s="25"/>
      <c r="DH257" s="25"/>
      <c r="DI257" s="25"/>
      <c r="DJ257" s="25"/>
      <c r="DK257" s="25"/>
      <c r="DL257" s="25"/>
      <c r="DM257" s="25"/>
      <c r="DN257" s="25"/>
      <c r="DO257" s="25"/>
      <c r="DP257" s="25"/>
      <c r="DQ257" s="25"/>
      <c r="DR257" s="25"/>
      <c r="DS257" s="25"/>
      <c r="DT257" s="25"/>
      <c r="DU257" s="25"/>
      <c r="DV257" s="25"/>
      <c r="DW257" s="25"/>
      <c r="DX257" s="25"/>
      <c r="DY257" s="25"/>
      <c r="DZ257" s="25"/>
      <c r="EA257" s="25"/>
      <c r="EB257" s="25"/>
      <c r="EC257" s="25"/>
      <c r="ED257" s="25"/>
      <c r="EE257" s="25"/>
      <c r="EF257" s="25"/>
      <c r="EG257" s="25"/>
      <c r="EH257" s="25"/>
      <c r="EI257" s="25"/>
      <c r="EJ257" s="25"/>
      <c r="EK257" s="25"/>
      <c r="EL257" s="25"/>
    </row>
    <row r="258" spans="17:142" x14ac:dyDescent="0.2">
      <c r="Q258" s="1"/>
      <c r="R258" s="1"/>
      <c r="S258" s="1"/>
      <c r="T258" s="1"/>
      <c r="U258" s="1"/>
      <c r="W258" s="25"/>
      <c r="X258" s="25"/>
      <c r="Y258" s="25"/>
      <c r="Z258" s="25"/>
      <c r="AA258" s="25"/>
      <c r="AB258" s="25"/>
      <c r="AC258" s="25"/>
      <c r="AD258" s="25"/>
      <c r="AE258" s="25"/>
      <c r="AF258" s="25"/>
      <c r="AG258" s="25"/>
      <c r="AH258" s="25"/>
      <c r="AI258" s="25"/>
      <c r="AJ258" s="25"/>
      <c r="AK258" s="25"/>
      <c r="AL258" s="25"/>
      <c r="AM258" s="25"/>
      <c r="AN258" s="25"/>
      <c r="AO258" s="25"/>
      <c r="AP258" s="25"/>
      <c r="AQ258" s="25"/>
      <c r="AR258" s="25"/>
      <c r="AS258" s="25"/>
      <c r="AT258" s="25"/>
      <c r="AU258" s="25"/>
      <c r="AV258" s="25"/>
      <c r="AW258" s="25"/>
      <c r="AX258" s="25"/>
      <c r="AY258" s="25"/>
      <c r="AZ258" s="25"/>
      <c r="BA258" s="25"/>
      <c r="BB258" s="25"/>
      <c r="BC258" s="25"/>
      <c r="BD258" s="25"/>
      <c r="BE258" s="25"/>
      <c r="BF258" s="25"/>
      <c r="BG258" s="25"/>
      <c r="BH258" s="25"/>
      <c r="BI258" s="25"/>
      <c r="BJ258" s="25"/>
      <c r="BK258" s="25"/>
      <c r="BL258" s="25"/>
      <c r="BM258" s="25"/>
      <c r="BN258" s="25"/>
      <c r="BO258" s="25"/>
      <c r="BP258" s="25"/>
      <c r="BQ258" s="25"/>
      <c r="BR258" s="25"/>
      <c r="BS258" s="25"/>
      <c r="BT258" s="25"/>
      <c r="BU258" s="25"/>
      <c r="BV258" s="25"/>
      <c r="BW258" s="25"/>
      <c r="BX258" s="25"/>
      <c r="BY258" s="25"/>
      <c r="BZ258" s="25"/>
      <c r="CA258" s="25"/>
      <c r="CB258" s="25"/>
      <c r="CC258" s="25"/>
      <c r="CD258" s="25"/>
      <c r="CE258" s="25"/>
      <c r="CF258" s="25"/>
      <c r="CG258" s="25"/>
      <c r="CH258" s="25"/>
      <c r="CI258" s="25"/>
      <c r="CJ258" s="25"/>
      <c r="CK258" s="25"/>
      <c r="CL258" s="25"/>
      <c r="CM258" s="25"/>
      <c r="CN258" s="25"/>
      <c r="CO258" s="25"/>
      <c r="CP258" s="25"/>
      <c r="CQ258" s="25"/>
      <c r="CR258" s="25"/>
      <c r="CS258" s="25"/>
      <c r="CT258" s="25"/>
      <c r="CU258" s="25"/>
      <c r="CV258" s="25"/>
      <c r="CW258" s="25"/>
      <c r="CX258" s="25"/>
      <c r="CY258" s="25"/>
      <c r="CZ258" s="25"/>
      <c r="DA258" s="25"/>
      <c r="DB258" s="25"/>
      <c r="DC258" s="25"/>
      <c r="DD258" s="25"/>
      <c r="DE258" s="25"/>
      <c r="DF258" s="25"/>
      <c r="DG258" s="25"/>
      <c r="DH258" s="25"/>
      <c r="DI258" s="25"/>
      <c r="DJ258" s="25"/>
      <c r="DK258" s="25"/>
      <c r="DL258" s="25"/>
      <c r="DM258" s="25"/>
      <c r="DN258" s="25"/>
      <c r="DO258" s="25"/>
      <c r="DP258" s="25"/>
      <c r="DQ258" s="25"/>
      <c r="DR258" s="25"/>
      <c r="DS258" s="25"/>
      <c r="DT258" s="25"/>
      <c r="DU258" s="25"/>
      <c r="DV258" s="25"/>
      <c r="DW258" s="25"/>
      <c r="DX258" s="25"/>
      <c r="DY258" s="25"/>
      <c r="DZ258" s="25"/>
      <c r="EA258" s="25"/>
      <c r="EB258" s="25"/>
      <c r="EC258" s="25"/>
      <c r="ED258" s="25"/>
      <c r="EE258" s="25"/>
      <c r="EF258" s="25"/>
      <c r="EG258" s="25"/>
      <c r="EH258" s="25"/>
      <c r="EI258" s="25"/>
      <c r="EJ258" s="25"/>
      <c r="EK258" s="25"/>
      <c r="EL258" s="25"/>
    </row>
    <row r="259" spans="17:142" x14ac:dyDescent="0.2">
      <c r="Q259" s="1"/>
      <c r="R259" s="1"/>
      <c r="S259" s="1"/>
      <c r="T259" s="1"/>
      <c r="U259" s="1"/>
      <c r="W259" s="25"/>
      <c r="X259" s="25"/>
      <c r="Y259" s="25"/>
      <c r="Z259" s="25"/>
      <c r="AA259" s="25"/>
      <c r="AB259" s="25"/>
      <c r="AC259" s="25"/>
      <c r="AD259" s="25"/>
      <c r="AE259" s="25"/>
      <c r="AF259" s="25"/>
      <c r="AG259" s="25"/>
      <c r="AH259" s="25"/>
      <c r="AI259" s="25"/>
      <c r="AJ259" s="25"/>
      <c r="AK259" s="25"/>
      <c r="AL259" s="25"/>
      <c r="AM259" s="25"/>
      <c r="AN259" s="25"/>
      <c r="AO259" s="25"/>
      <c r="AP259" s="25"/>
      <c r="AQ259" s="25"/>
      <c r="AR259" s="25"/>
      <c r="AS259" s="25"/>
      <c r="AT259" s="25"/>
      <c r="AU259" s="25"/>
      <c r="AV259" s="25"/>
      <c r="AW259" s="25"/>
      <c r="AX259" s="25"/>
      <c r="AY259" s="25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25"/>
      <c r="CJ259" s="25"/>
      <c r="CK259" s="25"/>
      <c r="CL259" s="25"/>
      <c r="CM259" s="25"/>
      <c r="CN259" s="25"/>
      <c r="CO259" s="25"/>
      <c r="CP259" s="25"/>
      <c r="CQ259" s="25"/>
      <c r="CR259" s="25"/>
      <c r="CS259" s="25"/>
      <c r="CT259" s="25"/>
      <c r="CU259" s="25"/>
      <c r="CV259" s="25"/>
      <c r="CW259" s="25"/>
      <c r="CX259" s="25"/>
      <c r="CY259" s="25"/>
      <c r="CZ259" s="25"/>
      <c r="DA259" s="25"/>
      <c r="DB259" s="25"/>
      <c r="DC259" s="25"/>
      <c r="DD259" s="25"/>
      <c r="DE259" s="25"/>
      <c r="DF259" s="25"/>
      <c r="DG259" s="25"/>
      <c r="DH259" s="25"/>
      <c r="DI259" s="25"/>
      <c r="DJ259" s="25"/>
      <c r="DK259" s="25"/>
      <c r="DL259" s="25"/>
      <c r="DM259" s="25"/>
      <c r="DN259" s="25"/>
      <c r="DO259" s="25"/>
      <c r="DP259" s="25"/>
      <c r="DQ259" s="25"/>
      <c r="DR259" s="25"/>
      <c r="DS259" s="25"/>
      <c r="DT259" s="25"/>
      <c r="DU259" s="25"/>
      <c r="DV259" s="25"/>
      <c r="DW259" s="25"/>
      <c r="DX259" s="25"/>
      <c r="DY259" s="25"/>
      <c r="DZ259" s="25"/>
      <c r="EA259" s="25"/>
      <c r="EB259" s="25"/>
      <c r="EC259" s="25"/>
      <c r="ED259" s="25"/>
      <c r="EE259" s="25"/>
      <c r="EF259" s="25"/>
      <c r="EG259" s="25"/>
      <c r="EH259" s="25"/>
      <c r="EI259" s="25"/>
      <c r="EJ259" s="25"/>
      <c r="EK259" s="25"/>
      <c r="EL259" s="25"/>
    </row>
    <row r="260" spans="17:142" x14ac:dyDescent="0.2">
      <c r="Q260" s="1"/>
      <c r="R260" s="1"/>
      <c r="S260" s="1"/>
      <c r="T260" s="1"/>
      <c r="U260" s="1"/>
      <c r="W260" s="25"/>
      <c r="X260" s="25"/>
      <c r="Y260" s="25"/>
      <c r="Z260" s="25"/>
      <c r="AA260" s="25"/>
      <c r="AB260" s="25"/>
      <c r="AC260" s="25"/>
      <c r="AD260" s="25"/>
      <c r="AE260" s="25"/>
      <c r="AF260" s="25"/>
      <c r="AG260" s="25"/>
      <c r="AH260" s="25"/>
      <c r="AI260" s="25"/>
      <c r="AJ260" s="25"/>
      <c r="AK260" s="25"/>
      <c r="AL260" s="25"/>
      <c r="AM260" s="25"/>
      <c r="AN260" s="25"/>
      <c r="AO260" s="25"/>
      <c r="AP260" s="25"/>
      <c r="AQ260" s="2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25"/>
      <c r="CJ260" s="25"/>
      <c r="CK260" s="25"/>
      <c r="CL260" s="25"/>
      <c r="CM260" s="25"/>
      <c r="CN260" s="25"/>
      <c r="CO260" s="25"/>
      <c r="CP260" s="25"/>
      <c r="CQ260" s="25"/>
      <c r="CR260" s="25"/>
      <c r="CS260" s="25"/>
      <c r="CT260" s="25"/>
      <c r="CU260" s="25"/>
      <c r="CV260" s="25"/>
      <c r="CW260" s="25"/>
      <c r="CX260" s="25"/>
      <c r="CY260" s="25"/>
      <c r="CZ260" s="25"/>
      <c r="DA260" s="25"/>
      <c r="DB260" s="25"/>
      <c r="DC260" s="25"/>
      <c r="DD260" s="25"/>
      <c r="DE260" s="25"/>
      <c r="DF260" s="25"/>
      <c r="DG260" s="25"/>
      <c r="DH260" s="25"/>
      <c r="DI260" s="25"/>
      <c r="DJ260" s="25"/>
      <c r="DK260" s="25"/>
      <c r="DL260" s="25"/>
      <c r="DM260" s="25"/>
      <c r="DN260" s="25"/>
      <c r="DO260" s="25"/>
      <c r="DP260" s="25"/>
      <c r="DQ260" s="25"/>
      <c r="DR260" s="25"/>
      <c r="DS260" s="25"/>
      <c r="DT260" s="25"/>
      <c r="DU260" s="25"/>
      <c r="DV260" s="25"/>
      <c r="DW260" s="25"/>
      <c r="DX260" s="25"/>
      <c r="DY260" s="25"/>
      <c r="DZ260" s="25"/>
      <c r="EA260" s="25"/>
      <c r="EB260" s="25"/>
      <c r="EC260" s="25"/>
      <c r="ED260" s="25"/>
      <c r="EE260" s="25"/>
      <c r="EF260" s="25"/>
      <c r="EG260" s="25"/>
      <c r="EH260" s="25"/>
      <c r="EI260" s="25"/>
      <c r="EJ260" s="25"/>
      <c r="EK260" s="25"/>
      <c r="EL260" s="25"/>
    </row>
    <row r="261" spans="17:142" x14ac:dyDescent="0.2">
      <c r="Q261" s="1"/>
      <c r="R261" s="1"/>
      <c r="S261" s="1"/>
      <c r="T261" s="1"/>
      <c r="U261" s="1"/>
      <c r="W261" s="25"/>
      <c r="X261" s="25"/>
      <c r="Y261" s="25"/>
      <c r="Z261" s="25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25"/>
      <c r="AM261" s="25"/>
      <c r="AN261" s="25"/>
      <c r="AO261" s="25"/>
      <c r="AP261" s="25"/>
      <c r="AQ261" s="25"/>
      <c r="AR261" s="25"/>
      <c r="AS261" s="25"/>
      <c r="AT261" s="25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25"/>
      <c r="BV261" s="25"/>
      <c r="BW261" s="25"/>
      <c r="BX261" s="25"/>
      <c r="BY261" s="25"/>
      <c r="BZ261" s="25"/>
      <c r="CA261" s="25"/>
      <c r="CB261" s="25"/>
      <c r="CC261" s="25"/>
      <c r="CD261" s="25"/>
      <c r="CE261" s="25"/>
      <c r="CF261" s="25"/>
      <c r="CG261" s="25"/>
      <c r="CH261" s="25"/>
      <c r="CI261" s="25"/>
      <c r="CJ261" s="25"/>
      <c r="CK261" s="25"/>
      <c r="CL261" s="25"/>
      <c r="CM261" s="25"/>
      <c r="CN261" s="25"/>
      <c r="CO261" s="25"/>
      <c r="CP261" s="25"/>
      <c r="CQ261" s="25"/>
      <c r="CR261" s="25"/>
      <c r="CS261" s="25"/>
      <c r="CT261" s="25"/>
      <c r="CU261" s="25"/>
      <c r="CV261" s="25"/>
      <c r="CW261" s="25"/>
      <c r="CX261" s="25"/>
      <c r="CY261" s="25"/>
      <c r="CZ261" s="25"/>
      <c r="DA261" s="25"/>
      <c r="DB261" s="25"/>
      <c r="DC261" s="25"/>
      <c r="DD261" s="25"/>
      <c r="DE261" s="25"/>
      <c r="DF261" s="25"/>
      <c r="DG261" s="25"/>
      <c r="DH261" s="25"/>
      <c r="DI261" s="25"/>
      <c r="DJ261" s="25"/>
      <c r="DK261" s="25"/>
      <c r="DL261" s="25"/>
      <c r="DM261" s="25"/>
      <c r="DN261" s="25"/>
      <c r="DO261" s="25"/>
      <c r="DP261" s="25"/>
      <c r="DQ261" s="25"/>
      <c r="DR261" s="25"/>
      <c r="DS261" s="25"/>
      <c r="DT261" s="25"/>
      <c r="DU261" s="25"/>
      <c r="DV261" s="25"/>
      <c r="DW261" s="25"/>
      <c r="DX261" s="25"/>
      <c r="DY261" s="25"/>
      <c r="DZ261" s="25"/>
      <c r="EA261" s="25"/>
      <c r="EB261" s="25"/>
      <c r="EC261" s="25"/>
      <c r="ED261" s="25"/>
      <c r="EE261" s="25"/>
      <c r="EF261" s="25"/>
      <c r="EG261" s="25"/>
      <c r="EH261" s="25"/>
      <c r="EI261" s="25"/>
      <c r="EJ261" s="25"/>
      <c r="EK261" s="25"/>
      <c r="EL261" s="25"/>
    </row>
    <row r="262" spans="17:142" x14ac:dyDescent="0.2">
      <c r="Q262" s="1"/>
      <c r="R262" s="1"/>
      <c r="S262" s="1"/>
      <c r="T262" s="1"/>
      <c r="U262" s="1"/>
      <c r="W262" s="25"/>
      <c r="X262" s="25"/>
      <c r="Y262" s="25"/>
      <c r="Z262" s="25"/>
      <c r="AA262" s="25"/>
      <c r="AB262" s="25"/>
      <c r="AC262" s="25"/>
      <c r="AD262" s="25"/>
      <c r="AE262" s="25"/>
      <c r="AF262" s="25"/>
      <c r="AG262" s="25"/>
      <c r="AH262" s="25"/>
      <c r="AI262" s="25"/>
      <c r="AJ262" s="25"/>
      <c r="AK262" s="25"/>
      <c r="AL262" s="25"/>
      <c r="AM262" s="25"/>
      <c r="AN262" s="25"/>
      <c r="AO262" s="25"/>
      <c r="AP262" s="25"/>
      <c r="AQ262" s="25"/>
      <c r="AR262" s="25"/>
      <c r="AS262" s="25"/>
      <c r="AT262" s="25"/>
      <c r="AU262" s="25"/>
      <c r="AV262" s="25"/>
      <c r="AW262" s="25"/>
      <c r="AX262" s="25"/>
      <c r="AY262" s="25"/>
      <c r="AZ262" s="25"/>
      <c r="BA262" s="25"/>
      <c r="BB262" s="25"/>
      <c r="BC262" s="25"/>
      <c r="BD262" s="25"/>
      <c r="BE262" s="25"/>
      <c r="BF262" s="25"/>
      <c r="BG262" s="25"/>
      <c r="BH262" s="25"/>
      <c r="BI262" s="25"/>
      <c r="BJ262" s="25"/>
      <c r="BK262" s="25"/>
      <c r="BL262" s="25"/>
      <c r="BM262" s="25"/>
      <c r="BN262" s="25"/>
      <c r="BO262" s="25"/>
      <c r="BP262" s="25"/>
      <c r="BQ262" s="25"/>
      <c r="BR262" s="25"/>
      <c r="BS262" s="25"/>
      <c r="BT262" s="25"/>
      <c r="BU262" s="25"/>
      <c r="BV262" s="25"/>
      <c r="BW262" s="25"/>
      <c r="BX262" s="25"/>
      <c r="BY262" s="25"/>
      <c r="BZ262" s="25"/>
      <c r="CA262" s="25"/>
      <c r="CB262" s="25"/>
      <c r="CC262" s="25"/>
      <c r="CD262" s="25"/>
      <c r="CE262" s="25"/>
      <c r="CF262" s="25"/>
      <c r="CG262" s="25"/>
      <c r="CH262" s="25"/>
      <c r="CI262" s="25"/>
      <c r="CJ262" s="25"/>
      <c r="CK262" s="25"/>
      <c r="CL262" s="25"/>
      <c r="CM262" s="25"/>
      <c r="CN262" s="25"/>
      <c r="CO262" s="25"/>
      <c r="CP262" s="25"/>
      <c r="CQ262" s="25"/>
      <c r="CR262" s="25"/>
      <c r="CS262" s="25"/>
      <c r="CT262" s="25"/>
      <c r="CU262" s="25"/>
      <c r="CV262" s="25"/>
      <c r="CW262" s="25"/>
      <c r="CX262" s="25"/>
      <c r="CY262" s="25"/>
      <c r="CZ262" s="25"/>
      <c r="DA262" s="25"/>
      <c r="DB262" s="25"/>
      <c r="DC262" s="25"/>
      <c r="DD262" s="25"/>
      <c r="DE262" s="25"/>
      <c r="DF262" s="25"/>
      <c r="DG262" s="25"/>
      <c r="DH262" s="25"/>
      <c r="DI262" s="25"/>
      <c r="DJ262" s="25"/>
      <c r="DK262" s="25"/>
      <c r="DL262" s="25"/>
      <c r="DM262" s="25"/>
      <c r="DN262" s="25"/>
      <c r="DO262" s="25"/>
      <c r="DP262" s="25"/>
      <c r="DQ262" s="25"/>
      <c r="DR262" s="25"/>
      <c r="DS262" s="25"/>
      <c r="DT262" s="25"/>
      <c r="DU262" s="25"/>
      <c r="DV262" s="25"/>
      <c r="DW262" s="25"/>
      <c r="DX262" s="25"/>
      <c r="DY262" s="25"/>
      <c r="DZ262" s="25"/>
      <c r="EA262" s="25"/>
      <c r="EB262" s="25"/>
      <c r="EC262" s="25"/>
      <c r="ED262" s="25"/>
      <c r="EE262" s="25"/>
      <c r="EF262" s="25"/>
      <c r="EG262" s="25"/>
      <c r="EH262" s="25"/>
      <c r="EI262" s="25"/>
      <c r="EJ262" s="25"/>
      <c r="EK262" s="25"/>
      <c r="EL262" s="25"/>
    </row>
    <row r="263" spans="17:142" x14ac:dyDescent="0.2">
      <c r="Q263" s="1"/>
      <c r="R263" s="1"/>
      <c r="S263" s="1"/>
      <c r="T263" s="1"/>
      <c r="U263" s="1"/>
      <c r="W263" s="25"/>
      <c r="X263" s="25"/>
      <c r="Y263" s="25"/>
      <c r="Z263" s="25"/>
      <c r="AA263" s="25"/>
      <c r="AB263" s="25"/>
      <c r="AC263" s="25"/>
      <c r="AD263" s="25"/>
      <c r="AE263" s="25"/>
      <c r="AF263" s="25"/>
      <c r="AG263" s="25"/>
      <c r="AH263" s="25"/>
      <c r="AI263" s="25"/>
      <c r="AJ263" s="25"/>
      <c r="AK263" s="25"/>
      <c r="AL263" s="25"/>
      <c r="AM263" s="25"/>
      <c r="AN263" s="25"/>
      <c r="AO263" s="25"/>
      <c r="AP263" s="25"/>
      <c r="AQ263" s="25"/>
      <c r="AR263" s="25"/>
      <c r="AS263" s="25"/>
      <c r="AT263" s="25"/>
      <c r="AU263" s="25"/>
      <c r="AV263" s="25"/>
      <c r="AW263" s="25"/>
      <c r="AX263" s="25"/>
      <c r="AY263" s="25"/>
      <c r="AZ263" s="25"/>
      <c r="BA263" s="25"/>
      <c r="BB263" s="25"/>
      <c r="BC263" s="25"/>
      <c r="BD263" s="25"/>
      <c r="BE263" s="25"/>
      <c r="BF263" s="25"/>
      <c r="BG263" s="25"/>
      <c r="BH263" s="25"/>
      <c r="BI263" s="25"/>
      <c r="BJ263" s="25"/>
      <c r="BK263" s="25"/>
      <c r="BL263" s="25"/>
      <c r="BM263" s="25"/>
      <c r="BN263" s="25"/>
      <c r="BO263" s="25"/>
      <c r="BP263" s="25"/>
      <c r="BQ263" s="25"/>
      <c r="BR263" s="25"/>
      <c r="BS263" s="25"/>
      <c r="BT263" s="25"/>
      <c r="BU263" s="25"/>
      <c r="BV263" s="25"/>
      <c r="BW263" s="25"/>
      <c r="BX263" s="25"/>
      <c r="BY263" s="25"/>
      <c r="BZ263" s="25"/>
      <c r="CA263" s="25"/>
      <c r="CB263" s="25"/>
      <c r="CC263" s="25"/>
      <c r="CD263" s="25"/>
      <c r="CE263" s="25"/>
      <c r="CF263" s="25"/>
      <c r="CG263" s="25"/>
      <c r="CH263" s="25"/>
      <c r="CI263" s="25"/>
      <c r="CJ263" s="25"/>
      <c r="CK263" s="25"/>
      <c r="CL263" s="25"/>
      <c r="CM263" s="25"/>
      <c r="CN263" s="25"/>
      <c r="CO263" s="25"/>
      <c r="CP263" s="25"/>
      <c r="CQ263" s="25"/>
      <c r="CR263" s="25"/>
      <c r="CS263" s="25"/>
      <c r="CT263" s="25"/>
      <c r="CU263" s="25"/>
      <c r="CV263" s="25"/>
      <c r="CW263" s="25"/>
      <c r="CX263" s="25"/>
      <c r="CY263" s="25"/>
      <c r="CZ263" s="25"/>
      <c r="DA263" s="25"/>
      <c r="DB263" s="25"/>
      <c r="DC263" s="25"/>
      <c r="DD263" s="25"/>
      <c r="DE263" s="25"/>
      <c r="DF263" s="25"/>
      <c r="DG263" s="25"/>
      <c r="DH263" s="25"/>
      <c r="DI263" s="25"/>
      <c r="DJ263" s="25"/>
      <c r="DK263" s="25"/>
      <c r="DL263" s="25"/>
      <c r="DM263" s="25"/>
      <c r="DN263" s="25"/>
      <c r="DO263" s="25"/>
      <c r="DP263" s="25"/>
      <c r="DQ263" s="25"/>
      <c r="DR263" s="25"/>
      <c r="DS263" s="25"/>
      <c r="DT263" s="25"/>
      <c r="DU263" s="25"/>
      <c r="DV263" s="25"/>
      <c r="DW263" s="25"/>
      <c r="DX263" s="25"/>
      <c r="DY263" s="25"/>
      <c r="DZ263" s="25"/>
      <c r="EA263" s="25"/>
      <c r="EB263" s="25"/>
      <c r="EC263" s="25"/>
      <c r="ED263" s="25"/>
      <c r="EE263" s="25"/>
      <c r="EF263" s="25"/>
      <c r="EG263" s="25"/>
      <c r="EH263" s="25"/>
      <c r="EI263" s="25"/>
      <c r="EJ263" s="25"/>
      <c r="EK263" s="25"/>
      <c r="EL263" s="25"/>
    </row>
    <row r="264" spans="17:142" x14ac:dyDescent="0.2">
      <c r="Q264" s="1"/>
      <c r="R264" s="1"/>
      <c r="S264" s="1"/>
      <c r="T264" s="1"/>
      <c r="U264" s="1"/>
      <c r="W264" s="25"/>
      <c r="X264" s="25"/>
      <c r="Y264" s="25"/>
      <c r="Z264" s="25"/>
      <c r="AA264" s="25"/>
      <c r="AB264" s="25"/>
      <c r="AC264" s="25"/>
      <c r="AD264" s="25"/>
      <c r="AE264" s="25"/>
      <c r="AF264" s="25"/>
      <c r="AG264" s="25"/>
      <c r="AH264" s="25"/>
      <c r="AI264" s="25"/>
      <c r="AJ264" s="25"/>
      <c r="AK264" s="25"/>
      <c r="AL264" s="25"/>
      <c r="AM264" s="25"/>
      <c r="AN264" s="25"/>
      <c r="AO264" s="25"/>
      <c r="AP264" s="25"/>
      <c r="AQ264" s="25"/>
      <c r="AR264" s="25"/>
      <c r="AS264" s="25"/>
      <c r="AT264" s="25"/>
      <c r="AU264" s="25"/>
      <c r="AV264" s="25"/>
      <c r="AW264" s="25"/>
      <c r="AX264" s="25"/>
      <c r="AY264" s="25"/>
      <c r="AZ264" s="25"/>
      <c r="BA264" s="25"/>
      <c r="BB264" s="25"/>
      <c r="BC264" s="25"/>
      <c r="BD264" s="25"/>
      <c r="BE264" s="25"/>
      <c r="BF264" s="25"/>
      <c r="BG264" s="25"/>
      <c r="BH264" s="25"/>
      <c r="BI264" s="25"/>
      <c r="BJ264" s="25"/>
      <c r="BK264" s="25"/>
      <c r="BL264" s="25"/>
      <c r="BM264" s="25"/>
      <c r="BN264" s="25"/>
      <c r="BO264" s="25"/>
      <c r="BP264" s="25"/>
      <c r="BQ264" s="25"/>
      <c r="BR264" s="25"/>
      <c r="BS264" s="25"/>
      <c r="BT264" s="25"/>
      <c r="BU264" s="25"/>
      <c r="BV264" s="25"/>
      <c r="BW264" s="25"/>
      <c r="BX264" s="25"/>
      <c r="BY264" s="25"/>
      <c r="BZ264" s="25"/>
      <c r="CA264" s="25"/>
      <c r="CB264" s="25"/>
      <c r="CC264" s="25"/>
      <c r="CD264" s="25"/>
      <c r="CE264" s="25"/>
      <c r="CF264" s="25"/>
      <c r="CG264" s="25"/>
      <c r="CH264" s="25"/>
      <c r="CI264" s="25"/>
      <c r="CJ264" s="25"/>
      <c r="CK264" s="25"/>
      <c r="CL264" s="25"/>
      <c r="CM264" s="25"/>
      <c r="CN264" s="25"/>
      <c r="CO264" s="25"/>
      <c r="CP264" s="25"/>
      <c r="CQ264" s="25"/>
      <c r="CR264" s="25"/>
      <c r="CS264" s="25"/>
      <c r="CT264" s="25"/>
      <c r="CU264" s="25"/>
      <c r="CV264" s="25"/>
      <c r="CW264" s="25"/>
      <c r="CX264" s="25"/>
      <c r="CY264" s="25"/>
      <c r="CZ264" s="25"/>
      <c r="DA264" s="25"/>
      <c r="DB264" s="25"/>
      <c r="DC264" s="25"/>
      <c r="DD264" s="25"/>
      <c r="DE264" s="25"/>
      <c r="DF264" s="25"/>
      <c r="DG264" s="25"/>
      <c r="DH264" s="25"/>
      <c r="DI264" s="25"/>
      <c r="DJ264" s="25"/>
      <c r="DK264" s="25"/>
      <c r="DL264" s="25"/>
      <c r="DM264" s="25"/>
      <c r="DN264" s="25"/>
      <c r="DO264" s="25"/>
      <c r="DP264" s="25"/>
      <c r="DQ264" s="25"/>
      <c r="DR264" s="25"/>
      <c r="DS264" s="25"/>
      <c r="DT264" s="25"/>
      <c r="DU264" s="25"/>
      <c r="DV264" s="25"/>
      <c r="DW264" s="25"/>
      <c r="DX264" s="25"/>
      <c r="DY264" s="25"/>
      <c r="DZ264" s="25"/>
      <c r="EA264" s="25"/>
      <c r="EB264" s="25"/>
      <c r="EC264" s="25"/>
      <c r="ED264" s="25"/>
      <c r="EE264" s="25"/>
      <c r="EF264" s="25"/>
      <c r="EG264" s="25"/>
      <c r="EH264" s="25"/>
      <c r="EI264" s="25"/>
      <c r="EJ264" s="25"/>
      <c r="EK264" s="25"/>
      <c r="EL264" s="25"/>
    </row>
    <row r="265" spans="17:142" x14ac:dyDescent="0.2">
      <c r="Q265" s="1"/>
      <c r="R265" s="1"/>
      <c r="S265" s="1"/>
      <c r="T265" s="1"/>
      <c r="U265" s="1"/>
      <c r="W265" s="25"/>
      <c r="X265" s="25"/>
      <c r="Y265" s="25"/>
      <c r="Z265" s="25"/>
      <c r="AA265" s="25"/>
      <c r="AB265" s="25"/>
      <c r="AC265" s="25"/>
      <c r="AD265" s="25"/>
      <c r="AE265" s="25"/>
      <c r="AF265" s="25"/>
      <c r="AG265" s="25"/>
      <c r="AH265" s="25"/>
      <c r="AI265" s="25"/>
      <c r="AJ265" s="25"/>
      <c r="AK265" s="25"/>
      <c r="AL265" s="25"/>
      <c r="AM265" s="25"/>
      <c r="AN265" s="25"/>
      <c r="AO265" s="25"/>
      <c r="AP265" s="25"/>
      <c r="AQ265" s="25"/>
      <c r="AR265" s="25"/>
      <c r="AS265" s="25"/>
      <c r="AT265" s="25"/>
      <c r="AU265" s="25"/>
      <c r="AV265" s="25"/>
      <c r="AW265" s="25"/>
      <c r="AX265" s="25"/>
      <c r="AY265" s="25"/>
      <c r="AZ265" s="25"/>
      <c r="BA265" s="25"/>
      <c r="BB265" s="25"/>
      <c r="BC265" s="25"/>
      <c r="BD265" s="25"/>
      <c r="BE265" s="25"/>
      <c r="BF265" s="25"/>
      <c r="BG265" s="25"/>
      <c r="BH265" s="25"/>
      <c r="BI265" s="25"/>
      <c r="BJ265" s="25"/>
      <c r="BK265" s="25"/>
      <c r="BL265" s="25"/>
      <c r="BM265" s="25"/>
      <c r="BN265" s="25"/>
      <c r="BO265" s="25"/>
      <c r="BP265" s="25"/>
      <c r="BQ265" s="25"/>
      <c r="BR265" s="25"/>
      <c r="BS265" s="25"/>
      <c r="BT265" s="25"/>
      <c r="BU265" s="25"/>
      <c r="BV265" s="25"/>
      <c r="BW265" s="25"/>
      <c r="BX265" s="25"/>
      <c r="BY265" s="25"/>
      <c r="BZ265" s="25"/>
      <c r="CA265" s="25"/>
      <c r="CB265" s="25"/>
      <c r="CC265" s="25"/>
      <c r="CD265" s="25"/>
      <c r="CE265" s="25"/>
      <c r="CF265" s="25"/>
      <c r="CG265" s="25"/>
      <c r="CH265" s="25"/>
      <c r="CI265" s="25"/>
      <c r="CJ265" s="25"/>
      <c r="CK265" s="25"/>
      <c r="CL265" s="25"/>
      <c r="CM265" s="25"/>
      <c r="CN265" s="25"/>
      <c r="CO265" s="25"/>
      <c r="CP265" s="25"/>
      <c r="CQ265" s="25"/>
      <c r="CR265" s="25"/>
      <c r="CS265" s="25"/>
      <c r="CT265" s="25"/>
      <c r="CU265" s="25"/>
      <c r="CV265" s="25"/>
      <c r="CW265" s="25"/>
      <c r="CX265" s="25"/>
      <c r="CY265" s="25"/>
      <c r="CZ265" s="25"/>
      <c r="DA265" s="25"/>
      <c r="DB265" s="25"/>
      <c r="DC265" s="25"/>
      <c r="DD265" s="25"/>
      <c r="DE265" s="25"/>
      <c r="DF265" s="25"/>
      <c r="DG265" s="25"/>
      <c r="DH265" s="25"/>
      <c r="DI265" s="25"/>
      <c r="DJ265" s="25"/>
      <c r="DK265" s="25"/>
      <c r="DL265" s="25"/>
      <c r="DM265" s="25"/>
      <c r="DN265" s="25"/>
      <c r="DO265" s="25"/>
      <c r="DP265" s="25"/>
      <c r="DQ265" s="25"/>
      <c r="DR265" s="25"/>
      <c r="DS265" s="25"/>
      <c r="DT265" s="25"/>
      <c r="DU265" s="25"/>
      <c r="DV265" s="25"/>
      <c r="DW265" s="25"/>
      <c r="DX265" s="25"/>
      <c r="DY265" s="25"/>
      <c r="DZ265" s="25"/>
      <c r="EA265" s="25"/>
      <c r="EB265" s="25"/>
      <c r="EC265" s="25"/>
      <c r="ED265" s="25"/>
      <c r="EE265" s="25"/>
      <c r="EF265" s="25"/>
      <c r="EG265" s="25"/>
      <c r="EH265" s="25"/>
      <c r="EI265" s="25"/>
      <c r="EJ265" s="25"/>
      <c r="EK265" s="25"/>
      <c r="EL265" s="25"/>
    </row>
    <row r="266" spans="17:142" x14ac:dyDescent="0.2">
      <c r="Q266" s="1"/>
      <c r="R266" s="1"/>
      <c r="S266" s="1"/>
      <c r="T266" s="1"/>
      <c r="U266" s="1"/>
      <c r="W266" s="25"/>
      <c r="X266" s="25"/>
      <c r="Y266" s="25"/>
      <c r="Z266" s="25"/>
      <c r="AA266" s="25"/>
      <c r="AB266" s="25"/>
      <c r="AC266" s="25"/>
      <c r="AD266" s="25"/>
      <c r="AE266" s="25"/>
      <c r="AF266" s="25"/>
      <c r="AG266" s="25"/>
      <c r="AH266" s="25"/>
      <c r="AI266" s="25"/>
      <c r="AJ266" s="25"/>
      <c r="AK266" s="25"/>
      <c r="AL266" s="25"/>
      <c r="AM266" s="25"/>
      <c r="AN266" s="25"/>
      <c r="AO266" s="25"/>
      <c r="AP266" s="25"/>
      <c r="AQ266" s="25"/>
      <c r="AR266" s="25"/>
      <c r="AS266" s="25"/>
      <c r="AT266" s="25"/>
      <c r="AU266" s="25"/>
      <c r="AV266" s="25"/>
      <c r="AW266" s="25"/>
      <c r="AX266" s="25"/>
      <c r="AY266" s="25"/>
      <c r="AZ266" s="25"/>
      <c r="BA266" s="25"/>
      <c r="BB266" s="25"/>
      <c r="BC266" s="25"/>
      <c r="BD266" s="25"/>
      <c r="BE266" s="25"/>
      <c r="BF266" s="25"/>
      <c r="BG266" s="25"/>
      <c r="BH266" s="25"/>
      <c r="BI266" s="25"/>
      <c r="BJ266" s="25"/>
      <c r="BK266" s="25"/>
      <c r="BL266" s="25"/>
      <c r="BM266" s="25"/>
      <c r="BN266" s="25"/>
      <c r="BO266" s="25"/>
      <c r="BP266" s="25"/>
      <c r="BQ266" s="25"/>
      <c r="BR266" s="25"/>
      <c r="BS266" s="25"/>
      <c r="BT266" s="25"/>
      <c r="BU266" s="25"/>
      <c r="BV266" s="25"/>
      <c r="BW266" s="25"/>
      <c r="BX266" s="25"/>
      <c r="BY266" s="25"/>
      <c r="BZ266" s="25"/>
      <c r="CA266" s="25"/>
      <c r="CB266" s="25"/>
      <c r="CC266" s="25"/>
      <c r="CD266" s="25"/>
      <c r="CE266" s="25"/>
      <c r="CF266" s="25"/>
      <c r="CG266" s="25"/>
      <c r="CH266" s="25"/>
      <c r="CI266" s="25"/>
      <c r="CJ266" s="25"/>
      <c r="CK266" s="25"/>
      <c r="CL266" s="25"/>
      <c r="CM266" s="25"/>
      <c r="CN266" s="25"/>
      <c r="CO266" s="25"/>
      <c r="CP266" s="25"/>
      <c r="CQ266" s="25"/>
      <c r="CR266" s="25"/>
      <c r="CS266" s="25"/>
      <c r="CT266" s="25"/>
      <c r="CU266" s="25"/>
      <c r="CV266" s="25"/>
      <c r="CW266" s="25"/>
      <c r="CX266" s="25"/>
      <c r="CY266" s="25"/>
      <c r="CZ266" s="25"/>
      <c r="DA266" s="25"/>
      <c r="DB266" s="25"/>
      <c r="DC266" s="25"/>
      <c r="DD266" s="25"/>
      <c r="DE266" s="25"/>
      <c r="DF266" s="25"/>
      <c r="DG266" s="25"/>
      <c r="DH266" s="25"/>
      <c r="DI266" s="25"/>
      <c r="DJ266" s="25"/>
      <c r="DK266" s="25"/>
      <c r="DL266" s="25"/>
      <c r="DM266" s="25"/>
      <c r="DN266" s="25"/>
      <c r="DO266" s="25"/>
      <c r="DP266" s="25"/>
      <c r="DQ266" s="25"/>
      <c r="DR266" s="25"/>
      <c r="DS266" s="25"/>
      <c r="DT266" s="25"/>
      <c r="DU266" s="25"/>
      <c r="DV266" s="25"/>
      <c r="DW266" s="25"/>
      <c r="DX266" s="25"/>
      <c r="DY266" s="25"/>
      <c r="DZ266" s="25"/>
      <c r="EA266" s="25"/>
      <c r="EB266" s="25"/>
      <c r="EC266" s="25"/>
      <c r="ED266" s="25"/>
      <c r="EE266" s="25"/>
      <c r="EF266" s="25"/>
      <c r="EG266" s="25"/>
      <c r="EH266" s="25"/>
      <c r="EI266" s="25"/>
      <c r="EJ266" s="25"/>
      <c r="EK266" s="25"/>
      <c r="EL266" s="25"/>
    </row>
    <row r="267" spans="17:142" x14ac:dyDescent="0.2">
      <c r="Q267" s="1"/>
      <c r="R267" s="1"/>
      <c r="S267" s="1"/>
      <c r="T267" s="1"/>
      <c r="U267" s="1"/>
      <c r="W267" s="25"/>
      <c r="X267" s="25"/>
      <c r="Y267" s="25"/>
      <c r="Z267" s="25"/>
      <c r="AA267" s="25"/>
      <c r="AB267" s="25"/>
      <c r="AC267" s="25"/>
      <c r="AD267" s="25"/>
      <c r="AE267" s="25"/>
      <c r="AF267" s="25"/>
      <c r="AG267" s="25"/>
      <c r="AH267" s="25"/>
      <c r="AI267" s="25"/>
      <c r="AJ267" s="25"/>
      <c r="AK267" s="25"/>
      <c r="AL267" s="25"/>
      <c r="AM267" s="25"/>
      <c r="AN267" s="25"/>
      <c r="AO267" s="25"/>
      <c r="AP267" s="25"/>
      <c r="AQ267" s="25"/>
      <c r="AR267" s="25"/>
      <c r="AS267" s="25"/>
      <c r="AT267" s="25"/>
      <c r="AU267" s="25"/>
      <c r="AV267" s="25"/>
      <c r="AW267" s="25"/>
      <c r="AX267" s="25"/>
      <c r="AY267" s="25"/>
      <c r="AZ267" s="25"/>
      <c r="BA267" s="25"/>
      <c r="BB267" s="25"/>
      <c r="BC267" s="25"/>
      <c r="BD267" s="25"/>
      <c r="BE267" s="25"/>
      <c r="BF267" s="25"/>
      <c r="BG267" s="25"/>
      <c r="BH267" s="25"/>
      <c r="BI267" s="25"/>
      <c r="BJ267" s="25"/>
      <c r="BK267" s="25"/>
      <c r="BL267" s="25"/>
      <c r="BM267" s="25"/>
      <c r="BN267" s="25"/>
      <c r="BO267" s="25"/>
      <c r="BP267" s="25"/>
      <c r="BQ267" s="25"/>
      <c r="BR267" s="25"/>
      <c r="BS267" s="25"/>
      <c r="BT267" s="25"/>
      <c r="BU267" s="25"/>
      <c r="BV267" s="25"/>
      <c r="BW267" s="25"/>
      <c r="BX267" s="25"/>
      <c r="BY267" s="25"/>
      <c r="BZ267" s="25"/>
      <c r="CA267" s="25"/>
      <c r="CB267" s="25"/>
      <c r="CC267" s="25"/>
      <c r="CD267" s="25"/>
      <c r="CE267" s="25"/>
      <c r="CF267" s="25"/>
      <c r="CG267" s="25"/>
      <c r="CH267" s="25"/>
      <c r="CI267" s="25"/>
      <c r="CJ267" s="25"/>
      <c r="CK267" s="25"/>
      <c r="CL267" s="25"/>
      <c r="CM267" s="25"/>
      <c r="CN267" s="25"/>
      <c r="CO267" s="25"/>
      <c r="CP267" s="25"/>
      <c r="CQ267" s="25"/>
      <c r="CR267" s="25"/>
      <c r="CS267" s="25"/>
      <c r="CT267" s="25"/>
      <c r="CU267" s="25"/>
      <c r="CV267" s="25"/>
      <c r="CW267" s="25"/>
      <c r="CX267" s="25"/>
      <c r="CY267" s="25"/>
      <c r="CZ267" s="25"/>
      <c r="DA267" s="25"/>
      <c r="DB267" s="25"/>
      <c r="DC267" s="25"/>
      <c r="DD267" s="25"/>
      <c r="DE267" s="25"/>
      <c r="DF267" s="25"/>
      <c r="DG267" s="25"/>
      <c r="DH267" s="25"/>
      <c r="DI267" s="25"/>
      <c r="DJ267" s="25"/>
      <c r="DK267" s="25"/>
      <c r="DL267" s="25"/>
      <c r="DM267" s="25"/>
      <c r="DN267" s="25"/>
      <c r="DO267" s="25"/>
      <c r="DP267" s="25"/>
      <c r="DQ267" s="25"/>
      <c r="DR267" s="25"/>
      <c r="DS267" s="25"/>
      <c r="DT267" s="25"/>
      <c r="DU267" s="25"/>
      <c r="DV267" s="25"/>
      <c r="DW267" s="25"/>
      <c r="DX267" s="25"/>
      <c r="DY267" s="25"/>
      <c r="DZ267" s="25"/>
      <c r="EA267" s="25"/>
      <c r="EB267" s="25"/>
      <c r="EC267" s="25"/>
      <c r="ED267" s="25"/>
      <c r="EE267" s="25"/>
      <c r="EF267" s="25"/>
      <c r="EG267" s="25"/>
      <c r="EH267" s="25"/>
      <c r="EI267" s="25"/>
      <c r="EJ267" s="25"/>
      <c r="EK267" s="25"/>
      <c r="EL267" s="25"/>
    </row>
    <row r="268" spans="17:142" x14ac:dyDescent="0.2">
      <c r="Q268" s="1"/>
      <c r="R268" s="1"/>
      <c r="S268" s="1"/>
      <c r="T268" s="1"/>
      <c r="U268" s="1"/>
      <c r="W268" s="25"/>
      <c r="X268" s="25"/>
      <c r="Y268" s="25"/>
      <c r="Z268" s="25"/>
      <c r="AA268" s="25"/>
      <c r="AB268" s="25"/>
      <c r="AC268" s="25"/>
      <c r="AD268" s="25"/>
      <c r="AE268" s="25"/>
      <c r="AF268" s="25"/>
      <c r="AG268" s="25"/>
      <c r="AH268" s="25"/>
      <c r="AI268" s="25"/>
      <c r="AJ268" s="25"/>
      <c r="AK268" s="25"/>
      <c r="AL268" s="25"/>
      <c r="AM268" s="25"/>
      <c r="AN268" s="25"/>
      <c r="AO268" s="25"/>
      <c r="AP268" s="25"/>
      <c r="AQ268" s="25"/>
      <c r="AR268" s="25"/>
      <c r="AS268" s="25"/>
      <c r="AT268" s="25"/>
      <c r="AU268" s="25"/>
      <c r="AV268" s="25"/>
      <c r="AW268" s="25"/>
      <c r="AX268" s="25"/>
      <c r="AY268" s="25"/>
      <c r="AZ268" s="25"/>
      <c r="BA268" s="25"/>
      <c r="BB268" s="25"/>
      <c r="BC268" s="25"/>
      <c r="BD268" s="25"/>
      <c r="BE268" s="25"/>
      <c r="BF268" s="25"/>
      <c r="BG268" s="25"/>
      <c r="BH268" s="25"/>
      <c r="BI268" s="25"/>
      <c r="BJ268" s="25"/>
      <c r="BK268" s="25"/>
      <c r="BL268" s="25"/>
      <c r="BM268" s="25"/>
      <c r="BN268" s="25"/>
      <c r="BO268" s="25"/>
      <c r="BP268" s="25"/>
      <c r="BQ268" s="25"/>
      <c r="BR268" s="25"/>
      <c r="BS268" s="25"/>
      <c r="BT268" s="25"/>
      <c r="BU268" s="25"/>
      <c r="BV268" s="25"/>
      <c r="BW268" s="25"/>
      <c r="BX268" s="25"/>
      <c r="BY268" s="25"/>
      <c r="BZ268" s="25"/>
      <c r="CA268" s="25"/>
      <c r="CB268" s="25"/>
      <c r="CC268" s="25"/>
      <c r="CD268" s="25"/>
      <c r="CE268" s="25"/>
      <c r="CF268" s="25"/>
      <c r="CG268" s="25"/>
      <c r="CH268" s="25"/>
      <c r="CI268" s="25"/>
      <c r="CJ268" s="25"/>
      <c r="CK268" s="25"/>
      <c r="CL268" s="25"/>
      <c r="CM268" s="25"/>
      <c r="CN268" s="25"/>
      <c r="CO268" s="25"/>
      <c r="CP268" s="25"/>
      <c r="CQ268" s="25"/>
      <c r="CR268" s="25"/>
      <c r="CS268" s="25"/>
      <c r="CT268" s="25"/>
      <c r="CU268" s="25"/>
      <c r="CV268" s="25"/>
      <c r="CW268" s="25"/>
      <c r="CX268" s="25"/>
      <c r="CY268" s="25"/>
      <c r="CZ268" s="25"/>
      <c r="DA268" s="25"/>
      <c r="DB268" s="25"/>
      <c r="DC268" s="25"/>
      <c r="DD268" s="25"/>
      <c r="DE268" s="25"/>
      <c r="DF268" s="25"/>
      <c r="DG268" s="25"/>
      <c r="DH268" s="25"/>
      <c r="DI268" s="25"/>
      <c r="DJ268" s="25"/>
      <c r="DK268" s="25"/>
      <c r="DL268" s="25"/>
      <c r="DM268" s="25"/>
      <c r="DN268" s="25"/>
      <c r="DO268" s="25"/>
      <c r="DP268" s="25"/>
      <c r="DQ268" s="25"/>
      <c r="DR268" s="25"/>
      <c r="DS268" s="25"/>
      <c r="DT268" s="25"/>
      <c r="DU268" s="25"/>
      <c r="DV268" s="25"/>
      <c r="DW268" s="25"/>
      <c r="DX268" s="25"/>
      <c r="DY268" s="25"/>
      <c r="DZ268" s="25"/>
      <c r="EA268" s="25"/>
      <c r="EB268" s="25"/>
      <c r="EC268" s="25"/>
      <c r="ED268" s="25"/>
      <c r="EE268" s="25"/>
      <c r="EF268" s="25"/>
      <c r="EG268" s="25"/>
      <c r="EH268" s="25"/>
      <c r="EI268" s="25"/>
      <c r="EJ268" s="25"/>
      <c r="EK268" s="25"/>
      <c r="EL268" s="25"/>
    </row>
    <row r="269" spans="17:142" x14ac:dyDescent="0.2">
      <c r="Q269" s="1"/>
      <c r="R269" s="1"/>
      <c r="S269" s="1"/>
      <c r="T269" s="1"/>
      <c r="U269" s="1"/>
      <c r="W269" s="25"/>
      <c r="X269" s="25"/>
      <c r="Y269" s="25"/>
      <c r="Z269" s="25"/>
      <c r="AA269" s="25"/>
      <c r="AB269" s="25"/>
      <c r="AC269" s="25"/>
      <c r="AD269" s="25"/>
      <c r="AE269" s="25"/>
      <c r="AF269" s="25"/>
      <c r="AG269" s="25"/>
      <c r="AH269" s="25"/>
      <c r="AI269" s="25"/>
      <c r="AJ269" s="25"/>
      <c r="AK269" s="25"/>
      <c r="AL269" s="25"/>
      <c r="AM269" s="25"/>
      <c r="AN269" s="25"/>
      <c r="AO269" s="25"/>
      <c r="AP269" s="25"/>
      <c r="AQ269" s="25"/>
      <c r="AR269" s="25"/>
      <c r="AS269" s="25"/>
      <c r="AT269" s="25"/>
      <c r="AU269" s="25"/>
      <c r="AV269" s="25"/>
      <c r="AW269" s="25"/>
      <c r="AX269" s="25"/>
      <c r="AY269" s="25"/>
      <c r="AZ269" s="25"/>
      <c r="BA269" s="25"/>
      <c r="BB269" s="25"/>
      <c r="BC269" s="25"/>
      <c r="BD269" s="25"/>
      <c r="BE269" s="25"/>
      <c r="BF269" s="25"/>
      <c r="BG269" s="25"/>
      <c r="BH269" s="25"/>
      <c r="BI269" s="25"/>
      <c r="BJ269" s="25"/>
      <c r="BK269" s="25"/>
      <c r="BL269" s="25"/>
      <c r="BM269" s="25"/>
      <c r="BN269" s="25"/>
      <c r="BO269" s="25"/>
      <c r="BP269" s="25"/>
      <c r="BQ269" s="25"/>
      <c r="BR269" s="25"/>
      <c r="BS269" s="25"/>
      <c r="BT269" s="25"/>
      <c r="BU269" s="25"/>
      <c r="BV269" s="25"/>
      <c r="BW269" s="25"/>
      <c r="BX269" s="25"/>
      <c r="BY269" s="25"/>
      <c r="BZ269" s="25"/>
      <c r="CA269" s="25"/>
      <c r="CB269" s="25"/>
      <c r="CC269" s="25"/>
      <c r="CD269" s="25"/>
      <c r="CE269" s="25"/>
      <c r="CF269" s="25"/>
      <c r="CG269" s="25"/>
      <c r="CH269" s="25"/>
      <c r="CI269" s="25"/>
      <c r="CJ269" s="25"/>
      <c r="CK269" s="25"/>
      <c r="CL269" s="25"/>
      <c r="CM269" s="25"/>
      <c r="CN269" s="25"/>
      <c r="CO269" s="25"/>
      <c r="CP269" s="25"/>
      <c r="CQ269" s="25"/>
      <c r="CR269" s="25"/>
      <c r="CS269" s="25"/>
      <c r="CT269" s="25"/>
      <c r="CU269" s="25"/>
      <c r="CV269" s="25"/>
      <c r="CW269" s="25"/>
      <c r="CX269" s="25"/>
      <c r="CY269" s="25"/>
      <c r="CZ269" s="25"/>
      <c r="DA269" s="25"/>
      <c r="DB269" s="25"/>
      <c r="DC269" s="25"/>
      <c r="DD269" s="25"/>
      <c r="DE269" s="25"/>
      <c r="DF269" s="25"/>
      <c r="DG269" s="25"/>
      <c r="DH269" s="25"/>
      <c r="DI269" s="25"/>
      <c r="DJ269" s="25"/>
      <c r="DK269" s="25"/>
      <c r="DL269" s="25"/>
      <c r="DM269" s="25"/>
      <c r="DN269" s="25"/>
      <c r="DO269" s="25"/>
      <c r="DP269" s="25"/>
      <c r="DQ269" s="25"/>
      <c r="DR269" s="25"/>
      <c r="DS269" s="25"/>
      <c r="DT269" s="25"/>
      <c r="DU269" s="25"/>
      <c r="DV269" s="25"/>
      <c r="DW269" s="25"/>
      <c r="DX269" s="25"/>
      <c r="DY269" s="25"/>
      <c r="DZ269" s="25"/>
      <c r="EA269" s="25"/>
      <c r="EB269" s="25"/>
      <c r="EC269" s="25"/>
      <c r="ED269" s="25"/>
      <c r="EE269" s="25"/>
      <c r="EF269" s="25"/>
      <c r="EG269" s="25"/>
      <c r="EH269" s="25"/>
      <c r="EI269" s="25"/>
      <c r="EJ269" s="25"/>
      <c r="EK269" s="25"/>
      <c r="EL269" s="25"/>
    </row>
    <row r="270" spans="17:142" x14ac:dyDescent="0.2">
      <c r="Q270" s="1"/>
      <c r="R270" s="1"/>
      <c r="S270" s="1"/>
      <c r="T270" s="1"/>
      <c r="U270" s="1"/>
      <c r="W270" s="25"/>
      <c r="X270" s="25"/>
      <c r="Y270" s="25"/>
      <c r="Z270" s="25"/>
      <c r="AA270" s="25"/>
      <c r="AB270" s="25"/>
      <c r="AC270" s="25"/>
      <c r="AD270" s="25"/>
      <c r="AE270" s="25"/>
      <c r="AF270" s="25"/>
      <c r="AG270" s="25"/>
      <c r="AH270" s="25"/>
      <c r="AI270" s="25"/>
      <c r="AJ270" s="25"/>
      <c r="AK270" s="25"/>
      <c r="AL270" s="25"/>
      <c r="AM270" s="25"/>
      <c r="AN270" s="25"/>
      <c r="AO270" s="25"/>
      <c r="AP270" s="25"/>
      <c r="AQ270" s="25"/>
      <c r="AR270" s="25"/>
      <c r="AS270" s="25"/>
      <c r="AT270" s="25"/>
      <c r="AU270" s="25"/>
      <c r="AV270" s="25"/>
      <c r="AW270" s="25"/>
      <c r="AX270" s="25"/>
      <c r="AY270" s="25"/>
      <c r="AZ270" s="25"/>
      <c r="BA270" s="25"/>
      <c r="BB270" s="25"/>
      <c r="BC270" s="25"/>
      <c r="BD270" s="25"/>
      <c r="BE270" s="25"/>
      <c r="BF270" s="25"/>
      <c r="BG270" s="25"/>
      <c r="BH270" s="25"/>
      <c r="BI270" s="25"/>
      <c r="BJ270" s="25"/>
      <c r="BK270" s="25"/>
      <c r="BL270" s="25"/>
      <c r="BM270" s="25"/>
      <c r="BN270" s="25"/>
      <c r="BO270" s="25"/>
      <c r="BP270" s="25"/>
      <c r="BQ270" s="25"/>
      <c r="BR270" s="25"/>
      <c r="BS270" s="25"/>
      <c r="BT270" s="25"/>
      <c r="BU270" s="25"/>
      <c r="BV270" s="25"/>
      <c r="BW270" s="25"/>
      <c r="BX270" s="25"/>
      <c r="BY270" s="25"/>
      <c r="BZ270" s="25"/>
      <c r="CA270" s="25"/>
      <c r="CB270" s="25"/>
      <c r="CC270" s="25"/>
      <c r="CD270" s="25"/>
      <c r="CE270" s="25"/>
      <c r="CF270" s="25"/>
      <c r="CG270" s="25"/>
      <c r="CH270" s="25"/>
      <c r="CI270" s="25"/>
      <c r="CJ270" s="25"/>
      <c r="CK270" s="25"/>
      <c r="CL270" s="25"/>
      <c r="CM270" s="25"/>
      <c r="CN270" s="25"/>
      <c r="CO270" s="25"/>
      <c r="CP270" s="25"/>
      <c r="CQ270" s="25"/>
      <c r="CR270" s="25"/>
      <c r="CS270" s="25"/>
      <c r="CT270" s="25"/>
      <c r="CU270" s="25"/>
      <c r="CV270" s="25"/>
      <c r="CW270" s="25"/>
      <c r="CX270" s="25"/>
      <c r="CY270" s="25"/>
      <c r="CZ270" s="25"/>
      <c r="DA270" s="25"/>
      <c r="DB270" s="25"/>
      <c r="DC270" s="25"/>
      <c r="DD270" s="25"/>
      <c r="DE270" s="25"/>
      <c r="DF270" s="25"/>
      <c r="DG270" s="25"/>
      <c r="DH270" s="25"/>
      <c r="DI270" s="25"/>
      <c r="DJ270" s="25"/>
      <c r="DK270" s="25"/>
      <c r="DL270" s="25"/>
      <c r="DM270" s="25"/>
      <c r="DN270" s="25"/>
      <c r="DO270" s="25"/>
      <c r="DP270" s="25"/>
      <c r="DQ270" s="25"/>
      <c r="DR270" s="25"/>
      <c r="DS270" s="25"/>
      <c r="DT270" s="25"/>
      <c r="DU270" s="25"/>
      <c r="DV270" s="25"/>
      <c r="DW270" s="25"/>
      <c r="DX270" s="25"/>
      <c r="DY270" s="25"/>
      <c r="DZ270" s="25"/>
      <c r="EA270" s="25"/>
      <c r="EB270" s="25"/>
      <c r="EC270" s="25"/>
      <c r="ED270" s="25"/>
      <c r="EE270" s="25"/>
      <c r="EF270" s="25"/>
      <c r="EG270" s="25"/>
      <c r="EH270" s="25"/>
      <c r="EI270" s="25"/>
      <c r="EJ270" s="25"/>
      <c r="EK270" s="25"/>
      <c r="EL270" s="25"/>
    </row>
    <row r="271" spans="17:142" x14ac:dyDescent="0.2">
      <c r="Q271" s="1"/>
      <c r="R271" s="1"/>
      <c r="S271" s="1"/>
      <c r="T271" s="1"/>
      <c r="U271" s="1"/>
      <c r="W271" s="25"/>
      <c r="X271" s="25"/>
      <c r="Y271" s="25"/>
      <c r="Z271" s="25"/>
      <c r="AA271" s="25"/>
      <c r="AB271" s="25"/>
      <c r="AC271" s="25"/>
      <c r="AD271" s="25"/>
      <c r="AE271" s="25"/>
      <c r="AF271" s="25"/>
      <c r="AG271" s="25"/>
      <c r="AH271" s="25"/>
      <c r="AI271" s="25"/>
      <c r="AJ271" s="25"/>
      <c r="AK271" s="25"/>
      <c r="AL271" s="25"/>
      <c r="AM271" s="25"/>
      <c r="AN271" s="25"/>
      <c r="AO271" s="25"/>
      <c r="AP271" s="25"/>
      <c r="AQ271" s="25"/>
      <c r="AR271" s="25"/>
      <c r="AS271" s="25"/>
      <c r="AT271" s="25"/>
      <c r="AU271" s="25"/>
      <c r="AV271" s="25"/>
      <c r="AW271" s="25"/>
      <c r="AX271" s="25"/>
      <c r="AY271" s="25"/>
      <c r="AZ271" s="25"/>
      <c r="BA271" s="25"/>
      <c r="BB271" s="25"/>
      <c r="BC271" s="25"/>
      <c r="BD271" s="25"/>
      <c r="BE271" s="25"/>
      <c r="BF271" s="25"/>
      <c r="BG271" s="25"/>
      <c r="BH271" s="25"/>
      <c r="BI271" s="25"/>
      <c r="BJ271" s="25"/>
      <c r="BK271" s="25"/>
      <c r="BL271" s="25"/>
      <c r="BM271" s="25"/>
      <c r="BN271" s="25"/>
      <c r="BO271" s="25"/>
      <c r="BP271" s="25"/>
      <c r="BQ271" s="25"/>
      <c r="BR271" s="25"/>
      <c r="BS271" s="25"/>
      <c r="BT271" s="25"/>
      <c r="BU271" s="25"/>
      <c r="BV271" s="25"/>
      <c r="BW271" s="25"/>
      <c r="BX271" s="25"/>
      <c r="BY271" s="25"/>
      <c r="BZ271" s="25"/>
      <c r="CA271" s="25"/>
      <c r="CB271" s="25"/>
      <c r="CC271" s="25"/>
      <c r="CD271" s="25"/>
      <c r="CE271" s="25"/>
      <c r="CF271" s="25"/>
      <c r="CG271" s="25"/>
      <c r="CH271" s="25"/>
      <c r="CI271" s="25"/>
      <c r="CJ271" s="25"/>
      <c r="CK271" s="25"/>
      <c r="CL271" s="25"/>
      <c r="CM271" s="25"/>
      <c r="CN271" s="25"/>
      <c r="CO271" s="25"/>
      <c r="CP271" s="25"/>
      <c r="CQ271" s="25"/>
      <c r="CR271" s="25"/>
      <c r="CS271" s="25"/>
      <c r="CT271" s="25"/>
      <c r="CU271" s="25"/>
      <c r="CV271" s="25"/>
      <c r="CW271" s="25"/>
      <c r="CX271" s="25"/>
      <c r="CY271" s="25"/>
      <c r="CZ271" s="25"/>
      <c r="DA271" s="25"/>
      <c r="DB271" s="25"/>
      <c r="DC271" s="25"/>
      <c r="DD271" s="25"/>
      <c r="DE271" s="25"/>
      <c r="DF271" s="25"/>
      <c r="DG271" s="25"/>
      <c r="DH271" s="25"/>
      <c r="DI271" s="25"/>
      <c r="DJ271" s="25"/>
      <c r="DK271" s="25"/>
      <c r="DL271" s="25"/>
      <c r="DM271" s="25"/>
      <c r="DN271" s="25"/>
      <c r="DO271" s="25"/>
      <c r="DP271" s="25"/>
      <c r="DQ271" s="25"/>
      <c r="DR271" s="25"/>
      <c r="DS271" s="25"/>
      <c r="DT271" s="25"/>
      <c r="DU271" s="25"/>
      <c r="DV271" s="25"/>
      <c r="DW271" s="25"/>
      <c r="DX271" s="25"/>
      <c r="DY271" s="25"/>
      <c r="DZ271" s="25"/>
      <c r="EA271" s="25"/>
      <c r="EB271" s="25"/>
      <c r="EC271" s="25"/>
      <c r="ED271" s="25"/>
      <c r="EE271" s="25"/>
      <c r="EF271" s="25"/>
      <c r="EG271" s="25"/>
      <c r="EH271" s="25"/>
      <c r="EI271" s="25"/>
      <c r="EJ271" s="25"/>
      <c r="EK271" s="25"/>
      <c r="EL271" s="25"/>
    </row>
    <row r="272" spans="17:142" x14ac:dyDescent="0.2">
      <c r="Q272" s="1"/>
      <c r="R272" s="1"/>
      <c r="S272" s="1"/>
      <c r="T272" s="1"/>
      <c r="U272" s="1"/>
      <c r="W272" s="25"/>
      <c r="X272" s="25"/>
      <c r="Y272" s="25"/>
      <c r="Z272" s="25"/>
      <c r="AA272" s="25"/>
      <c r="AB272" s="25"/>
      <c r="AC272" s="25"/>
      <c r="AD272" s="25"/>
      <c r="AE272" s="25"/>
      <c r="AF272" s="25"/>
      <c r="AG272" s="25"/>
      <c r="AH272" s="25"/>
      <c r="AI272" s="25"/>
      <c r="AJ272" s="25"/>
      <c r="AK272" s="25"/>
      <c r="AL272" s="25"/>
      <c r="AM272" s="25"/>
      <c r="AN272" s="25"/>
      <c r="AO272" s="25"/>
      <c r="AP272" s="25"/>
      <c r="AQ272" s="25"/>
      <c r="AR272" s="25"/>
      <c r="AS272" s="25"/>
      <c r="AT272" s="25"/>
      <c r="AU272" s="25"/>
      <c r="AV272" s="25"/>
      <c r="AW272" s="25"/>
      <c r="AX272" s="25"/>
      <c r="AY272" s="25"/>
      <c r="AZ272" s="25"/>
      <c r="BA272" s="25"/>
      <c r="BB272" s="25"/>
      <c r="BC272" s="25"/>
      <c r="BD272" s="25"/>
      <c r="BE272" s="25"/>
      <c r="BF272" s="25"/>
      <c r="BG272" s="25"/>
      <c r="BH272" s="25"/>
      <c r="BI272" s="25"/>
      <c r="BJ272" s="25"/>
      <c r="BK272" s="25"/>
      <c r="BL272" s="25"/>
      <c r="BM272" s="25"/>
      <c r="BN272" s="25"/>
      <c r="BO272" s="25"/>
      <c r="BP272" s="25"/>
      <c r="BQ272" s="25"/>
      <c r="BR272" s="25"/>
      <c r="BS272" s="25"/>
      <c r="BT272" s="25"/>
      <c r="BU272" s="25"/>
      <c r="BV272" s="25"/>
      <c r="BW272" s="25"/>
      <c r="BX272" s="25"/>
      <c r="BY272" s="25"/>
      <c r="BZ272" s="25"/>
      <c r="CA272" s="25"/>
      <c r="CB272" s="25"/>
      <c r="CC272" s="25"/>
      <c r="CD272" s="25"/>
      <c r="CE272" s="25"/>
      <c r="CF272" s="25"/>
      <c r="CG272" s="25"/>
      <c r="CH272" s="25"/>
      <c r="CI272" s="25"/>
      <c r="CJ272" s="25"/>
      <c r="CK272" s="25"/>
      <c r="CL272" s="25"/>
      <c r="CM272" s="25"/>
      <c r="CN272" s="25"/>
      <c r="CO272" s="25"/>
      <c r="CP272" s="25"/>
      <c r="CQ272" s="25"/>
      <c r="CR272" s="25"/>
      <c r="CS272" s="25"/>
      <c r="CT272" s="25"/>
      <c r="CU272" s="25"/>
      <c r="CV272" s="25"/>
      <c r="CW272" s="25"/>
      <c r="CX272" s="25"/>
      <c r="CY272" s="25"/>
      <c r="CZ272" s="25"/>
      <c r="DA272" s="25"/>
      <c r="DB272" s="25"/>
      <c r="DC272" s="25"/>
      <c r="DD272" s="25"/>
      <c r="DE272" s="25"/>
      <c r="DF272" s="25"/>
      <c r="DG272" s="25"/>
      <c r="DH272" s="25"/>
      <c r="DI272" s="25"/>
      <c r="DJ272" s="25"/>
      <c r="DK272" s="25"/>
      <c r="DL272" s="25"/>
      <c r="DM272" s="25"/>
      <c r="DN272" s="25"/>
      <c r="DO272" s="25"/>
      <c r="DP272" s="25"/>
      <c r="DQ272" s="25"/>
      <c r="DR272" s="25"/>
      <c r="DS272" s="25"/>
      <c r="DT272" s="25"/>
      <c r="DU272" s="25"/>
      <c r="DV272" s="25"/>
      <c r="DW272" s="25"/>
      <c r="DX272" s="25"/>
      <c r="DY272" s="25"/>
      <c r="DZ272" s="25"/>
      <c r="EA272" s="25"/>
      <c r="EB272" s="25"/>
      <c r="EC272" s="25"/>
      <c r="ED272" s="25"/>
      <c r="EE272" s="25"/>
      <c r="EF272" s="25"/>
      <c r="EG272" s="25"/>
      <c r="EH272" s="25"/>
      <c r="EI272" s="25"/>
      <c r="EJ272" s="25"/>
      <c r="EK272" s="25"/>
      <c r="EL272" s="25"/>
    </row>
    <row r="273" spans="17:142" x14ac:dyDescent="0.2">
      <c r="Q273" s="1"/>
      <c r="R273" s="1"/>
      <c r="S273" s="1"/>
      <c r="T273" s="1"/>
      <c r="U273" s="1"/>
      <c r="W273" s="25"/>
      <c r="X273" s="25"/>
      <c r="Y273" s="25"/>
      <c r="Z273" s="25"/>
      <c r="AA273" s="25"/>
      <c r="AB273" s="25"/>
      <c r="AC273" s="25"/>
      <c r="AD273" s="25"/>
      <c r="AE273" s="25"/>
      <c r="AF273" s="25"/>
      <c r="AG273" s="25"/>
      <c r="AH273" s="25"/>
      <c r="AI273" s="25"/>
      <c r="AJ273" s="25"/>
      <c r="AK273" s="25"/>
      <c r="AL273" s="25"/>
      <c r="AM273" s="25"/>
      <c r="AN273" s="25"/>
      <c r="AO273" s="25"/>
      <c r="AP273" s="25"/>
      <c r="AQ273" s="25"/>
      <c r="AR273" s="25"/>
      <c r="AS273" s="25"/>
      <c r="AT273" s="25"/>
      <c r="AU273" s="25"/>
      <c r="AV273" s="25"/>
      <c r="AW273" s="25"/>
      <c r="AX273" s="25"/>
      <c r="AY273" s="25"/>
      <c r="AZ273" s="25"/>
      <c r="BA273" s="25"/>
      <c r="BB273" s="25"/>
      <c r="BC273" s="25"/>
      <c r="BD273" s="25"/>
      <c r="BE273" s="25"/>
      <c r="BF273" s="25"/>
      <c r="BG273" s="25"/>
      <c r="BH273" s="25"/>
      <c r="BI273" s="25"/>
      <c r="BJ273" s="25"/>
      <c r="BK273" s="25"/>
      <c r="BL273" s="25"/>
      <c r="BM273" s="25"/>
      <c r="BN273" s="25"/>
      <c r="BO273" s="25"/>
      <c r="BP273" s="25"/>
      <c r="BQ273" s="25"/>
      <c r="BR273" s="25"/>
      <c r="BS273" s="25"/>
      <c r="BT273" s="25"/>
      <c r="BU273" s="25"/>
      <c r="BV273" s="25"/>
      <c r="BW273" s="25"/>
      <c r="BX273" s="25"/>
      <c r="BY273" s="25"/>
      <c r="BZ273" s="25"/>
      <c r="CA273" s="25"/>
      <c r="CB273" s="25"/>
      <c r="CC273" s="25"/>
      <c r="CD273" s="25"/>
      <c r="CE273" s="25"/>
      <c r="CF273" s="25"/>
      <c r="CG273" s="25"/>
      <c r="CH273" s="25"/>
      <c r="CI273" s="25"/>
      <c r="CJ273" s="25"/>
      <c r="CK273" s="25"/>
      <c r="CL273" s="25"/>
      <c r="CM273" s="25"/>
      <c r="CN273" s="25"/>
      <c r="CO273" s="25"/>
      <c r="CP273" s="25"/>
      <c r="CQ273" s="25"/>
      <c r="CR273" s="25"/>
      <c r="CS273" s="25"/>
      <c r="CT273" s="25"/>
      <c r="CU273" s="25"/>
      <c r="CV273" s="25"/>
      <c r="CW273" s="25"/>
      <c r="CX273" s="25"/>
      <c r="CY273" s="25"/>
      <c r="CZ273" s="25"/>
      <c r="DA273" s="25"/>
      <c r="DB273" s="25"/>
      <c r="DC273" s="25"/>
      <c r="DD273" s="25"/>
      <c r="DE273" s="25"/>
      <c r="DF273" s="25"/>
      <c r="DG273" s="25"/>
      <c r="DH273" s="25"/>
      <c r="DI273" s="25"/>
      <c r="DJ273" s="25"/>
      <c r="DK273" s="25"/>
      <c r="DL273" s="25"/>
      <c r="DM273" s="25"/>
      <c r="DN273" s="25"/>
      <c r="DO273" s="25"/>
      <c r="DP273" s="25"/>
      <c r="DQ273" s="25"/>
      <c r="DR273" s="25"/>
      <c r="DS273" s="25"/>
      <c r="DT273" s="25"/>
      <c r="DU273" s="25"/>
      <c r="DV273" s="25"/>
      <c r="DW273" s="25"/>
      <c r="DX273" s="25"/>
      <c r="DY273" s="25"/>
      <c r="DZ273" s="25"/>
      <c r="EA273" s="25"/>
      <c r="EB273" s="25"/>
      <c r="EC273" s="25"/>
      <c r="ED273" s="25"/>
      <c r="EE273" s="25"/>
      <c r="EF273" s="25"/>
      <c r="EG273" s="25"/>
      <c r="EH273" s="25"/>
      <c r="EI273" s="25"/>
      <c r="EJ273" s="25"/>
      <c r="EK273" s="25"/>
      <c r="EL273" s="25"/>
    </row>
    <row r="274" spans="17:142" x14ac:dyDescent="0.2">
      <c r="Q274" s="1"/>
      <c r="R274" s="1"/>
      <c r="S274" s="1"/>
      <c r="T274" s="1"/>
      <c r="U274" s="1"/>
      <c r="W274" s="25"/>
      <c r="X274" s="25"/>
      <c r="Y274" s="25"/>
      <c r="Z274" s="25"/>
      <c r="AA274" s="25"/>
      <c r="AB274" s="25"/>
      <c r="AC274" s="25"/>
      <c r="AD274" s="25"/>
      <c r="AE274" s="25"/>
      <c r="AF274" s="25"/>
      <c r="AG274" s="25"/>
      <c r="AH274" s="25"/>
      <c r="AI274" s="25"/>
      <c r="AJ274" s="25"/>
      <c r="AK274" s="25"/>
      <c r="AL274" s="25"/>
      <c r="AM274" s="25"/>
      <c r="AN274" s="25"/>
      <c r="AO274" s="25"/>
      <c r="AP274" s="25"/>
      <c r="AQ274" s="25"/>
      <c r="AR274" s="25"/>
      <c r="AS274" s="25"/>
      <c r="AT274" s="25"/>
      <c r="AU274" s="25"/>
      <c r="AV274" s="25"/>
      <c r="AW274" s="25"/>
      <c r="AX274" s="25"/>
      <c r="AY274" s="25"/>
      <c r="AZ274" s="25"/>
      <c r="BA274" s="25"/>
      <c r="BB274" s="25"/>
      <c r="BC274" s="25"/>
      <c r="BD274" s="25"/>
      <c r="BE274" s="25"/>
      <c r="BF274" s="25"/>
      <c r="BG274" s="25"/>
      <c r="BH274" s="25"/>
      <c r="BI274" s="25"/>
      <c r="BJ274" s="25"/>
      <c r="BK274" s="25"/>
      <c r="BL274" s="25"/>
      <c r="BM274" s="25"/>
      <c r="BN274" s="25"/>
      <c r="BO274" s="25"/>
      <c r="BP274" s="25"/>
      <c r="BQ274" s="25"/>
      <c r="BR274" s="25"/>
      <c r="BS274" s="25"/>
      <c r="BT274" s="25"/>
      <c r="BU274" s="25"/>
      <c r="BV274" s="25"/>
      <c r="BW274" s="25"/>
      <c r="BX274" s="25"/>
      <c r="BY274" s="25"/>
      <c r="BZ274" s="25"/>
      <c r="CA274" s="25"/>
      <c r="CB274" s="25"/>
      <c r="CC274" s="25"/>
      <c r="CD274" s="25"/>
      <c r="CE274" s="25"/>
      <c r="CF274" s="25"/>
      <c r="CG274" s="25"/>
      <c r="CH274" s="25"/>
      <c r="CI274" s="25"/>
      <c r="CJ274" s="25"/>
      <c r="CK274" s="25"/>
      <c r="CL274" s="25"/>
      <c r="CM274" s="25"/>
      <c r="CN274" s="25"/>
      <c r="CO274" s="25"/>
      <c r="CP274" s="25"/>
      <c r="CQ274" s="25"/>
      <c r="CR274" s="25"/>
      <c r="CS274" s="25"/>
      <c r="CT274" s="25"/>
      <c r="CU274" s="25"/>
      <c r="CV274" s="25"/>
      <c r="CW274" s="25"/>
      <c r="CX274" s="25"/>
      <c r="CY274" s="25"/>
      <c r="CZ274" s="25"/>
      <c r="DA274" s="25"/>
      <c r="DB274" s="25"/>
      <c r="DC274" s="25"/>
      <c r="DD274" s="25"/>
      <c r="DE274" s="25"/>
      <c r="DF274" s="25"/>
      <c r="DG274" s="25"/>
      <c r="DH274" s="25"/>
      <c r="DI274" s="25"/>
      <c r="DJ274" s="25"/>
      <c r="DK274" s="25"/>
      <c r="DL274" s="25"/>
      <c r="DM274" s="25"/>
      <c r="DN274" s="25"/>
      <c r="DO274" s="25"/>
      <c r="DP274" s="25"/>
      <c r="DQ274" s="25"/>
      <c r="DR274" s="25"/>
      <c r="DS274" s="25"/>
      <c r="DT274" s="25"/>
      <c r="DU274" s="25"/>
      <c r="DV274" s="25"/>
      <c r="DW274" s="25"/>
      <c r="DX274" s="25"/>
      <c r="DY274" s="25"/>
      <c r="DZ274" s="25"/>
      <c r="EA274" s="25"/>
      <c r="EB274" s="25"/>
      <c r="EC274" s="25"/>
      <c r="ED274" s="25"/>
      <c r="EE274" s="25"/>
      <c r="EF274" s="25"/>
      <c r="EG274" s="25"/>
      <c r="EH274" s="25"/>
      <c r="EI274" s="25"/>
      <c r="EJ274" s="25"/>
      <c r="EK274" s="25"/>
      <c r="EL274" s="25"/>
    </row>
    <row r="275" spans="17:142" x14ac:dyDescent="0.2">
      <c r="Q275" s="1"/>
      <c r="R275" s="1"/>
      <c r="S275" s="1"/>
      <c r="T275" s="1"/>
      <c r="U275" s="1"/>
      <c r="W275" s="25"/>
      <c r="X275" s="25"/>
      <c r="Y275" s="25"/>
      <c r="Z275" s="25"/>
      <c r="AA275" s="25"/>
      <c r="AB275" s="25"/>
      <c r="AC275" s="25"/>
      <c r="AD275" s="25"/>
      <c r="AE275" s="25"/>
      <c r="AF275" s="25"/>
      <c r="AG275" s="25"/>
      <c r="AH275" s="25"/>
      <c r="AI275" s="25"/>
      <c r="AJ275" s="25"/>
      <c r="AK275" s="25"/>
      <c r="AL275" s="25"/>
      <c r="AM275" s="25"/>
      <c r="AN275" s="25"/>
      <c r="AO275" s="25"/>
      <c r="AP275" s="25"/>
      <c r="AQ275" s="25"/>
      <c r="AR275" s="25"/>
      <c r="AS275" s="25"/>
      <c r="AT275" s="25"/>
      <c r="AU275" s="25"/>
      <c r="AV275" s="25"/>
      <c r="AW275" s="25"/>
      <c r="AX275" s="25"/>
      <c r="AY275" s="25"/>
      <c r="AZ275" s="25"/>
      <c r="BA275" s="25"/>
      <c r="BB275" s="25"/>
      <c r="BC275" s="25"/>
      <c r="BD275" s="25"/>
      <c r="BE275" s="25"/>
      <c r="BF275" s="25"/>
      <c r="BG275" s="25"/>
      <c r="BH275" s="25"/>
      <c r="BI275" s="25"/>
      <c r="BJ275" s="25"/>
      <c r="BK275" s="25"/>
      <c r="BL275" s="25"/>
      <c r="BM275" s="25"/>
      <c r="BN275" s="25"/>
      <c r="BO275" s="25"/>
      <c r="BP275" s="25"/>
      <c r="BQ275" s="25"/>
      <c r="BR275" s="25"/>
      <c r="BS275" s="25"/>
      <c r="BT275" s="25"/>
      <c r="BU275" s="25"/>
      <c r="BV275" s="25"/>
      <c r="BW275" s="25"/>
      <c r="BX275" s="25"/>
      <c r="BY275" s="25"/>
      <c r="BZ275" s="25"/>
      <c r="CA275" s="25"/>
      <c r="CB275" s="25"/>
      <c r="CC275" s="25"/>
      <c r="CD275" s="25"/>
      <c r="CE275" s="25"/>
      <c r="CF275" s="25"/>
      <c r="CG275" s="25"/>
      <c r="CH275" s="25"/>
      <c r="CI275" s="25"/>
      <c r="CJ275" s="25"/>
      <c r="CK275" s="25"/>
      <c r="CL275" s="25"/>
      <c r="CM275" s="25"/>
      <c r="CN275" s="25"/>
      <c r="CO275" s="25"/>
      <c r="CP275" s="25"/>
      <c r="CQ275" s="25"/>
      <c r="CR275" s="25"/>
      <c r="CS275" s="25"/>
      <c r="CT275" s="25"/>
      <c r="CU275" s="25"/>
      <c r="CV275" s="25"/>
      <c r="CW275" s="25"/>
      <c r="CX275" s="25"/>
      <c r="CY275" s="25"/>
      <c r="CZ275" s="25"/>
      <c r="DA275" s="25"/>
      <c r="DB275" s="25"/>
      <c r="DC275" s="25"/>
      <c r="DD275" s="25"/>
      <c r="DE275" s="25"/>
      <c r="DF275" s="25"/>
      <c r="DG275" s="25"/>
      <c r="DH275" s="25"/>
      <c r="DI275" s="25"/>
      <c r="DJ275" s="25"/>
      <c r="DK275" s="25"/>
      <c r="DL275" s="25"/>
      <c r="DM275" s="25"/>
      <c r="DN275" s="25"/>
      <c r="DO275" s="25"/>
      <c r="DP275" s="25"/>
      <c r="DQ275" s="25"/>
      <c r="DR275" s="25"/>
      <c r="DS275" s="25"/>
      <c r="DT275" s="25"/>
      <c r="DU275" s="25"/>
      <c r="DV275" s="25"/>
      <c r="DW275" s="25"/>
      <c r="DX275" s="25"/>
      <c r="DY275" s="25"/>
      <c r="DZ275" s="25"/>
      <c r="EA275" s="25"/>
      <c r="EB275" s="25"/>
      <c r="EC275" s="25"/>
      <c r="ED275" s="25"/>
      <c r="EE275" s="25"/>
      <c r="EF275" s="25"/>
      <c r="EG275" s="25"/>
      <c r="EH275" s="25"/>
      <c r="EI275" s="25"/>
      <c r="EJ275" s="25"/>
      <c r="EK275" s="25"/>
      <c r="EL275" s="25"/>
    </row>
    <row r="276" spans="17:142" x14ac:dyDescent="0.2">
      <c r="Q276" s="1"/>
      <c r="R276" s="1"/>
      <c r="S276" s="1"/>
      <c r="T276" s="1"/>
      <c r="U276" s="1"/>
      <c r="W276" s="25"/>
      <c r="X276" s="25"/>
      <c r="Y276" s="25"/>
      <c r="Z276" s="25"/>
      <c r="AA276" s="25"/>
      <c r="AB276" s="25"/>
      <c r="AC276" s="25"/>
      <c r="AD276" s="25"/>
      <c r="AE276" s="25"/>
      <c r="AF276" s="25"/>
      <c r="AG276" s="25"/>
      <c r="AH276" s="25"/>
      <c r="AI276" s="25"/>
      <c r="AJ276" s="25"/>
      <c r="AK276" s="25"/>
      <c r="AL276" s="25"/>
      <c r="AM276" s="25"/>
      <c r="AN276" s="25"/>
      <c r="AO276" s="25"/>
      <c r="AP276" s="25"/>
      <c r="AQ276" s="25"/>
      <c r="AR276" s="25"/>
      <c r="AS276" s="25"/>
      <c r="AT276" s="25"/>
      <c r="AU276" s="25"/>
      <c r="AV276" s="25"/>
      <c r="AW276" s="25"/>
      <c r="AX276" s="25"/>
      <c r="AY276" s="25"/>
      <c r="AZ276" s="25"/>
      <c r="BA276" s="25"/>
      <c r="BB276" s="25"/>
      <c r="BC276" s="25"/>
      <c r="BD276" s="25"/>
      <c r="BE276" s="25"/>
      <c r="BF276" s="25"/>
      <c r="BG276" s="25"/>
      <c r="BH276" s="25"/>
      <c r="BI276" s="25"/>
      <c r="BJ276" s="25"/>
      <c r="BK276" s="25"/>
      <c r="BL276" s="25"/>
      <c r="BM276" s="25"/>
      <c r="BN276" s="25"/>
      <c r="BO276" s="25"/>
      <c r="BP276" s="25"/>
      <c r="BQ276" s="25"/>
      <c r="BR276" s="25"/>
      <c r="BS276" s="25"/>
      <c r="BT276" s="25"/>
      <c r="BU276" s="25"/>
      <c r="BV276" s="25"/>
      <c r="BW276" s="25"/>
      <c r="BX276" s="25"/>
      <c r="BY276" s="25"/>
      <c r="BZ276" s="25"/>
      <c r="CA276" s="25"/>
      <c r="CB276" s="25"/>
      <c r="CC276" s="25"/>
      <c r="CD276" s="25"/>
      <c r="CE276" s="25"/>
      <c r="CF276" s="25"/>
      <c r="CG276" s="25"/>
      <c r="CH276" s="25"/>
      <c r="CI276" s="25"/>
      <c r="CJ276" s="25"/>
      <c r="CK276" s="25"/>
      <c r="CL276" s="25"/>
      <c r="CM276" s="25"/>
      <c r="CN276" s="25"/>
      <c r="CO276" s="25"/>
      <c r="CP276" s="25"/>
      <c r="CQ276" s="25"/>
      <c r="CR276" s="25"/>
      <c r="CS276" s="25"/>
      <c r="CT276" s="25"/>
      <c r="CU276" s="25"/>
      <c r="CV276" s="25"/>
      <c r="CW276" s="25"/>
      <c r="CX276" s="25"/>
      <c r="CY276" s="25"/>
      <c r="CZ276" s="25"/>
      <c r="DA276" s="25"/>
      <c r="DB276" s="25"/>
      <c r="DC276" s="25"/>
      <c r="DD276" s="25"/>
      <c r="DE276" s="25"/>
      <c r="DF276" s="25"/>
      <c r="DG276" s="25"/>
      <c r="DH276" s="25"/>
      <c r="DI276" s="25"/>
      <c r="DJ276" s="25"/>
      <c r="DK276" s="25"/>
      <c r="DL276" s="25"/>
      <c r="DM276" s="25"/>
      <c r="DN276" s="25"/>
      <c r="DO276" s="25"/>
      <c r="DP276" s="25"/>
      <c r="DQ276" s="25"/>
      <c r="DR276" s="25"/>
      <c r="DS276" s="25"/>
      <c r="DT276" s="25"/>
      <c r="DU276" s="25"/>
      <c r="DV276" s="25"/>
      <c r="DW276" s="25"/>
      <c r="DX276" s="25"/>
      <c r="DY276" s="25"/>
      <c r="DZ276" s="25"/>
      <c r="EA276" s="25"/>
      <c r="EB276" s="25"/>
      <c r="EC276" s="25"/>
      <c r="ED276" s="25"/>
      <c r="EE276" s="25"/>
      <c r="EF276" s="25"/>
      <c r="EG276" s="25"/>
      <c r="EH276" s="25"/>
      <c r="EI276" s="25"/>
      <c r="EJ276" s="25"/>
      <c r="EK276" s="25"/>
      <c r="EL276" s="25"/>
    </row>
    <row r="277" spans="17:142" x14ac:dyDescent="0.2">
      <c r="Q277" s="1"/>
      <c r="R277" s="1"/>
      <c r="S277" s="1"/>
      <c r="T277" s="1"/>
      <c r="U277" s="1"/>
      <c r="W277" s="25"/>
      <c r="X277" s="25"/>
      <c r="Y277" s="25"/>
      <c r="Z277" s="25"/>
      <c r="AA277" s="25"/>
      <c r="AB277" s="25"/>
      <c r="AC277" s="25"/>
      <c r="AD277" s="25"/>
      <c r="AE277" s="25"/>
      <c r="AF277" s="25"/>
      <c r="AG277" s="25"/>
      <c r="AH277" s="25"/>
      <c r="AI277" s="25"/>
      <c r="AJ277" s="25"/>
      <c r="AK277" s="25"/>
      <c r="AL277" s="25"/>
      <c r="AM277" s="25"/>
      <c r="AN277" s="25"/>
      <c r="AO277" s="25"/>
      <c r="AP277" s="25"/>
      <c r="AQ277" s="25"/>
      <c r="AR277" s="25"/>
      <c r="AS277" s="25"/>
      <c r="AT277" s="25"/>
      <c r="AU277" s="25"/>
      <c r="AV277" s="25"/>
      <c r="AW277" s="25"/>
      <c r="AX277" s="25"/>
      <c r="AY277" s="25"/>
      <c r="AZ277" s="25"/>
      <c r="BA277" s="25"/>
      <c r="BB277" s="25"/>
      <c r="BC277" s="25"/>
      <c r="BD277" s="25"/>
      <c r="BE277" s="25"/>
      <c r="BF277" s="25"/>
      <c r="BG277" s="25"/>
      <c r="BH277" s="25"/>
      <c r="BI277" s="25"/>
      <c r="BJ277" s="25"/>
      <c r="BK277" s="25"/>
      <c r="BL277" s="25"/>
      <c r="BM277" s="25"/>
      <c r="BN277" s="25"/>
      <c r="BO277" s="25"/>
      <c r="BP277" s="25"/>
      <c r="BQ277" s="25"/>
      <c r="BR277" s="25"/>
      <c r="BS277" s="25"/>
      <c r="BT277" s="25"/>
      <c r="BU277" s="25"/>
      <c r="BV277" s="25"/>
      <c r="BW277" s="25"/>
      <c r="BX277" s="25"/>
      <c r="BY277" s="25"/>
      <c r="BZ277" s="25"/>
      <c r="CA277" s="25"/>
      <c r="CB277" s="25"/>
      <c r="CC277" s="25"/>
      <c r="CD277" s="25"/>
      <c r="CE277" s="25"/>
      <c r="CF277" s="25"/>
      <c r="CG277" s="25"/>
      <c r="CH277" s="25"/>
      <c r="CI277" s="25"/>
      <c r="CJ277" s="25"/>
      <c r="CK277" s="25"/>
      <c r="CL277" s="25"/>
      <c r="CM277" s="25"/>
      <c r="CN277" s="25"/>
      <c r="CO277" s="25"/>
      <c r="CP277" s="25"/>
      <c r="CQ277" s="25"/>
      <c r="CR277" s="25"/>
      <c r="CS277" s="25"/>
      <c r="CT277" s="25"/>
      <c r="CU277" s="25"/>
      <c r="CV277" s="25"/>
      <c r="CW277" s="25"/>
      <c r="CX277" s="25"/>
      <c r="CY277" s="25"/>
      <c r="CZ277" s="25"/>
      <c r="DA277" s="25"/>
      <c r="DB277" s="25"/>
      <c r="DC277" s="25"/>
      <c r="DD277" s="25"/>
      <c r="DE277" s="25"/>
      <c r="DF277" s="25"/>
      <c r="DG277" s="25"/>
      <c r="DH277" s="25"/>
      <c r="DI277" s="25"/>
      <c r="DJ277" s="25"/>
      <c r="DK277" s="25"/>
      <c r="DL277" s="25"/>
      <c r="DM277" s="25"/>
      <c r="DN277" s="25"/>
      <c r="DO277" s="25"/>
      <c r="DP277" s="25"/>
      <c r="DQ277" s="25"/>
      <c r="DR277" s="25"/>
      <c r="DS277" s="25"/>
      <c r="DT277" s="25"/>
      <c r="DU277" s="25"/>
      <c r="DV277" s="25"/>
      <c r="DW277" s="25"/>
      <c r="DX277" s="25"/>
      <c r="DY277" s="25"/>
      <c r="DZ277" s="25"/>
      <c r="EA277" s="25"/>
      <c r="EB277" s="25"/>
      <c r="EC277" s="25"/>
      <c r="ED277" s="25"/>
      <c r="EE277" s="25"/>
      <c r="EF277" s="25"/>
      <c r="EG277" s="25"/>
      <c r="EH277" s="25"/>
      <c r="EI277" s="25"/>
      <c r="EJ277" s="25"/>
      <c r="EK277" s="25"/>
      <c r="EL277" s="25"/>
    </row>
    <row r="278" spans="17:142" x14ac:dyDescent="0.2">
      <c r="Q278" s="1"/>
      <c r="R278" s="1"/>
      <c r="S278" s="1"/>
      <c r="T278" s="1"/>
      <c r="U278" s="1"/>
      <c r="W278" s="25"/>
      <c r="X278" s="25"/>
      <c r="Y278" s="25"/>
      <c r="Z278" s="25"/>
      <c r="AA278" s="25"/>
      <c r="AB278" s="25"/>
      <c r="AC278" s="25"/>
      <c r="AD278" s="25"/>
      <c r="AE278" s="25"/>
      <c r="AF278" s="25"/>
      <c r="AG278" s="25"/>
      <c r="AH278" s="25"/>
      <c r="AI278" s="25"/>
      <c r="AJ278" s="25"/>
      <c r="AK278" s="25"/>
      <c r="AL278" s="25"/>
      <c r="AM278" s="25"/>
      <c r="AN278" s="25"/>
      <c r="AO278" s="25"/>
      <c r="AP278" s="25"/>
      <c r="AQ278" s="25"/>
      <c r="AR278" s="25"/>
      <c r="AS278" s="25"/>
      <c r="AT278" s="25"/>
      <c r="AU278" s="25"/>
      <c r="AV278" s="25"/>
      <c r="AW278" s="25"/>
      <c r="AX278" s="25"/>
      <c r="AY278" s="25"/>
      <c r="AZ278" s="25"/>
      <c r="BA278" s="25"/>
      <c r="BB278" s="25"/>
      <c r="BC278" s="25"/>
      <c r="BD278" s="25"/>
      <c r="BE278" s="25"/>
      <c r="BF278" s="25"/>
      <c r="BG278" s="25"/>
      <c r="BH278" s="25"/>
      <c r="BI278" s="25"/>
      <c r="BJ278" s="25"/>
      <c r="BK278" s="25"/>
      <c r="BL278" s="25"/>
      <c r="BM278" s="25"/>
      <c r="BN278" s="25"/>
      <c r="BO278" s="25"/>
      <c r="BP278" s="25"/>
      <c r="BQ278" s="25"/>
      <c r="BR278" s="25"/>
      <c r="BS278" s="25"/>
      <c r="BT278" s="25"/>
      <c r="BU278" s="25"/>
      <c r="BV278" s="25"/>
      <c r="BW278" s="25"/>
      <c r="BX278" s="25"/>
      <c r="BY278" s="25"/>
      <c r="BZ278" s="25"/>
      <c r="CA278" s="25"/>
      <c r="CB278" s="25"/>
      <c r="CC278" s="25"/>
      <c r="CD278" s="25"/>
      <c r="CE278" s="25"/>
      <c r="CF278" s="25"/>
      <c r="CG278" s="25"/>
      <c r="CH278" s="25"/>
      <c r="CI278" s="25"/>
      <c r="CJ278" s="25"/>
      <c r="CK278" s="25"/>
      <c r="CL278" s="25"/>
      <c r="CM278" s="25"/>
      <c r="CN278" s="25"/>
      <c r="CO278" s="25"/>
      <c r="CP278" s="25"/>
      <c r="CQ278" s="25"/>
      <c r="CR278" s="25"/>
      <c r="CS278" s="25"/>
      <c r="CT278" s="25"/>
      <c r="CU278" s="25"/>
      <c r="CV278" s="25"/>
      <c r="CW278" s="25"/>
      <c r="CX278" s="25"/>
      <c r="CY278" s="25"/>
      <c r="CZ278" s="25"/>
      <c r="DA278" s="25"/>
      <c r="DB278" s="25"/>
      <c r="DC278" s="25"/>
      <c r="DD278" s="25"/>
      <c r="DE278" s="25"/>
      <c r="DF278" s="25"/>
      <c r="DG278" s="25"/>
      <c r="DH278" s="25"/>
      <c r="DI278" s="25"/>
      <c r="DJ278" s="25"/>
      <c r="DK278" s="25"/>
      <c r="DL278" s="25"/>
      <c r="DM278" s="25"/>
      <c r="DN278" s="25"/>
      <c r="DO278" s="25"/>
      <c r="DP278" s="25"/>
      <c r="DQ278" s="25"/>
      <c r="DR278" s="25"/>
      <c r="DS278" s="25"/>
      <c r="DT278" s="25"/>
      <c r="DU278" s="25"/>
      <c r="DV278" s="25"/>
      <c r="DW278" s="25"/>
      <c r="DX278" s="25"/>
      <c r="DY278" s="25"/>
      <c r="DZ278" s="25"/>
      <c r="EA278" s="25"/>
      <c r="EB278" s="25"/>
      <c r="EC278" s="25"/>
      <c r="ED278" s="25"/>
      <c r="EE278" s="25"/>
      <c r="EF278" s="25"/>
      <c r="EG278" s="25"/>
      <c r="EH278" s="25"/>
      <c r="EI278" s="25"/>
      <c r="EJ278" s="25"/>
      <c r="EK278" s="25"/>
      <c r="EL278" s="25"/>
    </row>
    <row r="279" spans="17:142" x14ac:dyDescent="0.2">
      <c r="Q279" s="1"/>
      <c r="R279" s="1"/>
      <c r="S279" s="1"/>
      <c r="T279" s="1"/>
      <c r="U279" s="1"/>
      <c r="W279" s="25"/>
      <c r="X279" s="25"/>
      <c r="Y279" s="25"/>
      <c r="Z279" s="25"/>
      <c r="AA279" s="25"/>
      <c r="AB279" s="25"/>
      <c r="AC279" s="25"/>
      <c r="AD279" s="25"/>
      <c r="AE279" s="25"/>
      <c r="AF279" s="25"/>
      <c r="AG279" s="25"/>
      <c r="AH279" s="25"/>
      <c r="AI279" s="25"/>
      <c r="AJ279" s="25"/>
      <c r="AK279" s="25"/>
      <c r="AL279" s="25"/>
      <c r="AM279" s="25"/>
      <c r="AN279" s="25"/>
      <c r="AO279" s="25"/>
      <c r="AP279" s="25"/>
      <c r="AQ279" s="25"/>
      <c r="AR279" s="25"/>
      <c r="AS279" s="25"/>
      <c r="AT279" s="25"/>
      <c r="AU279" s="25"/>
      <c r="AV279" s="25"/>
      <c r="AW279" s="25"/>
      <c r="AX279" s="25"/>
      <c r="AY279" s="25"/>
      <c r="AZ279" s="25"/>
      <c r="BA279" s="25"/>
      <c r="BB279" s="25"/>
      <c r="BC279" s="25"/>
      <c r="BD279" s="25"/>
      <c r="BE279" s="25"/>
      <c r="BF279" s="25"/>
      <c r="BG279" s="25"/>
      <c r="BH279" s="25"/>
      <c r="BI279" s="25"/>
      <c r="BJ279" s="25"/>
      <c r="BK279" s="25"/>
      <c r="BL279" s="25"/>
      <c r="BM279" s="25"/>
      <c r="BN279" s="25"/>
      <c r="BO279" s="25"/>
      <c r="BP279" s="25"/>
      <c r="BQ279" s="25"/>
      <c r="BR279" s="25"/>
      <c r="BS279" s="25"/>
      <c r="BT279" s="25"/>
      <c r="BU279" s="25"/>
      <c r="BV279" s="25"/>
      <c r="BW279" s="25"/>
      <c r="BX279" s="25"/>
      <c r="BY279" s="25"/>
      <c r="BZ279" s="25"/>
      <c r="CA279" s="25"/>
      <c r="CB279" s="25"/>
      <c r="CC279" s="25"/>
      <c r="CD279" s="25"/>
      <c r="CE279" s="25"/>
      <c r="CF279" s="25"/>
      <c r="CG279" s="25"/>
      <c r="CH279" s="25"/>
      <c r="CI279" s="25"/>
      <c r="CJ279" s="25"/>
      <c r="CK279" s="25"/>
      <c r="CL279" s="25"/>
      <c r="CM279" s="25"/>
      <c r="CN279" s="25"/>
      <c r="CO279" s="25"/>
      <c r="CP279" s="25"/>
      <c r="CQ279" s="25"/>
      <c r="CR279" s="25"/>
      <c r="CS279" s="25"/>
      <c r="CT279" s="25"/>
      <c r="CU279" s="25"/>
      <c r="CV279" s="25"/>
      <c r="CW279" s="25"/>
      <c r="CX279" s="25"/>
      <c r="CY279" s="25"/>
      <c r="CZ279" s="25"/>
      <c r="DA279" s="25"/>
      <c r="DB279" s="25"/>
      <c r="DC279" s="25"/>
      <c r="DD279" s="25"/>
      <c r="DE279" s="25"/>
      <c r="DF279" s="25"/>
      <c r="DG279" s="25"/>
      <c r="DH279" s="25"/>
      <c r="DI279" s="25"/>
      <c r="DJ279" s="25"/>
      <c r="DK279" s="25"/>
      <c r="DL279" s="25"/>
      <c r="DM279" s="25"/>
      <c r="DN279" s="25"/>
      <c r="DO279" s="25"/>
      <c r="DP279" s="25"/>
      <c r="DQ279" s="25"/>
      <c r="DR279" s="25"/>
      <c r="DS279" s="25"/>
      <c r="DT279" s="25"/>
      <c r="DU279" s="25"/>
      <c r="DV279" s="25"/>
      <c r="DW279" s="25"/>
      <c r="DX279" s="25"/>
      <c r="DY279" s="25"/>
      <c r="DZ279" s="25"/>
      <c r="EA279" s="25"/>
      <c r="EB279" s="25"/>
      <c r="EC279" s="25"/>
      <c r="ED279" s="25"/>
      <c r="EE279" s="25"/>
      <c r="EF279" s="25"/>
      <c r="EG279" s="25"/>
      <c r="EH279" s="25"/>
      <c r="EI279" s="25"/>
      <c r="EJ279" s="25"/>
      <c r="EK279" s="25"/>
      <c r="EL279" s="25"/>
    </row>
    <row r="280" spans="17:142" x14ac:dyDescent="0.2">
      <c r="Q280" s="1"/>
      <c r="R280" s="1"/>
      <c r="S280" s="1"/>
      <c r="T280" s="1"/>
      <c r="U280" s="1"/>
      <c r="W280" s="25"/>
      <c r="X280" s="25"/>
      <c r="Y280" s="25"/>
      <c r="Z280" s="25"/>
      <c r="AA280" s="25"/>
      <c r="AB280" s="25"/>
      <c r="AC280" s="25"/>
      <c r="AD280" s="25"/>
      <c r="AE280" s="25"/>
      <c r="AF280" s="25"/>
      <c r="AG280" s="25"/>
      <c r="AH280" s="25"/>
      <c r="AI280" s="25"/>
      <c r="AJ280" s="25"/>
      <c r="AK280" s="25"/>
      <c r="AL280" s="25"/>
      <c r="AM280" s="25"/>
      <c r="AN280" s="25"/>
      <c r="AO280" s="25"/>
      <c r="AP280" s="25"/>
      <c r="AQ280" s="25"/>
      <c r="AR280" s="25"/>
      <c r="AS280" s="25"/>
      <c r="AT280" s="25"/>
      <c r="AU280" s="25"/>
      <c r="AV280" s="25"/>
      <c r="AW280" s="25"/>
      <c r="AX280" s="25"/>
      <c r="AY280" s="25"/>
      <c r="AZ280" s="25"/>
      <c r="BA280" s="25"/>
      <c r="BB280" s="25"/>
      <c r="BC280" s="25"/>
      <c r="BD280" s="25"/>
      <c r="BE280" s="25"/>
      <c r="BF280" s="25"/>
      <c r="BG280" s="25"/>
      <c r="BH280" s="25"/>
      <c r="BI280" s="25"/>
      <c r="BJ280" s="25"/>
      <c r="BK280" s="25"/>
      <c r="BL280" s="25"/>
      <c r="BM280" s="25"/>
      <c r="BN280" s="25"/>
      <c r="BO280" s="25"/>
      <c r="BP280" s="25"/>
      <c r="BQ280" s="25"/>
      <c r="BR280" s="25"/>
      <c r="BS280" s="25"/>
      <c r="BT280" s="25"/>
      <c r="BU280" s="25"/>
      <c r="BV280" s="25"/>
      <c r="BW280" s="25"/>
      <c r="BX280" s="25"/>
      <c r="BY280" s="25"/>
      <c r="BZ280" s="25"/>
      <c r="CA280" s="25"/>
      <c r="CB280" s="25"/>
      <c r="CC280" s="25"/>
      <c r="CD280" s="25"/>
      <c r="CE280" s="25"/>
      <c r="CF280" s="25"/>
      <c r="CG280" s="25"/>
      <c r="CH280" s="25"/>
      <c r="CI280" s="25"/>
      <c r="CJ280" s="25"/>
      <c r="CK280" s="25"/>
      <c r="CL280" s="25"/>
      <c r="CM280" s="25"/>
      <c r="CN280" s="25"/>
      <c r="CO280" s="25"/>
      <c r="CP280" s="25"/>
      <c r="CQ280" s="25"/>
      <c r="CR280" s="25"/>
      <c r="CS280" s="25"/>
      <c r="CT280" s="25"/>
      <c r="CU280" s="25"/>
      <c r="CV280" s="25"/>
      <c r="CW280" s="25"/>
      <c r="CX280" s="25"/>
      <c r="CY280" s="25"/>
      <c r="CZ280" s="25"/>
      <c r="DA280" s="25"/>
      <c r="DB280" s="25"/>
      <c r="DC280" s="25"/>
      <c r="DD280" s="25"/>
      <c r="DE280" s="25"/>
      <c r="DF280" s="25"/>
      <c r="DG280" s="25"/>
      <c r="DH280" s="25"/>
      <c r="DI280" s="25"/>
      <c r="DJ280" s="25"/>
      <c r="DK280" s="25"/>
      <c r="DL280" s="25"/>
      <c r="DM280" s="25"/>
      <c r="DN280" s="25"/>
      <c r="DO280" s="25"/>
      <c r="DP280" s="25"/>
      <c r="DQ280" s="25"/>
      <c r="DR280" s="25"/>
      <c r="DS280" s="25"/>
      <c r="DT280" s="25"/>
      <c r="DU280" s="25"/>
      <c r="DV280" s="25"/>
      <c r="DW280" s="25"/>
      <c r="DX280" s="25"/>
      <c r="DY280" s="25"/>
      <c r="DZ280" s="25"/>
      <c r="EA280" s="25"/>
      <c r="EB280" s="25"/>
      <c r="EC280" s="25"/>
      <c r="ED280" s="25"/>
      <c r="EE280" s="25"/>
      <c r="EF280" s="25"/>
      <c r="EG280" s="25"/>
      <c r="EH280" s="25"/>
      <c r="EI280" s="25"/>
      <c r="EJ280" s="25"/>
      <c r="EK280" s="25"/>
      <c r="EL280" s="25"/>
    </row>
    <row r="281" spans="17:142" x14ac:dyDescent="0.2">
      <c r="Q281" s="1"/>
      <c r="R281" s="1"/>
      <c r="S281" s="1"/>
      <c r="T281" s="1"/>
      <c r="U281" s="1"/>
      <c r="W281" s="25"/>
      <c r="X281" s="25"/>
      <c r="Y281" s="25"/>
      <c r="Z281" s="25"/>
      <c r="AA281" s="25"/>
      <c r="AB281" s="25"/>
      <c r="AC281" s="25"/>
      <c r="AD281" s="25"/>
      <c r="AE281" s="25"/>
      <c r="AF281" s="25"/>
      <c r="AG281" s="25"/>
      <c r="AH281" s="25"/>
      <c r="AI281" s="25"/>
      <c r="AJ281" s="25"/>
      <c r="AK281" s="25"/>
      <c r="AL281" s="25"/>
      <c r="AM281" s="25"/>
      <c r="AN281" s="25"/>
      <c r="AO281" s="25"/>
      <c r="AP281" s="25"/>
      <c r="AQ281" s="25"/>
      <c r="AR281" s="25"/>
      <c r="AS281" s="25"/>
      <c r="AT281" s="25"/>
      <c r="AU281" s="25"/>
      <c r="AV281" s="25"/>
      <c r="AW281" s="25"/>
      <c r="AX281" s="25"/>
      <c r="AY281" s="25"/>
      <c r="AZ281" s="25"/>
      <c r="BA281" s="25"/>
      <c r="BB281" s="25"/>
      <c r="BC281" s="25"/>
      <c r="BD281" s="25"/>
      <c r="BE281" s="25"/>
      <c r="BF281" s="25"/>
      <c r="BG281" s="25"/>
      <c r="BH281" s="25"/>
      <c r="BI281" s="25"/>
      <c r="BJ281" s="25"/>
      <c r="BK281" s="25"/>
      <c r="BL281" s="25"/>
      <c r="BM281" s="25"/>
      <c r="BN281" s="25"/>
      <c r="BO281" s="25"/>
      <c r="BP281" s="25"/>
      <c r="BQ281" s="25"/>
      <c r="BR281" s="25"/>
      <c r="BS281" s="25"/>
      <c r="BT281" s="25"/>
      <c r="BU281" s="25"/>
      <c r="BV281" s="25"/>
      <c r="BW281" s="25"/>
      <c r="BX281" s="25"/>
      <c r="BY281" s="25"/>
      <c r="BZ281" s="25"/>
      <c r="CA281" s="25"/>
      <c r="CB281" s="25"/>
      <c r="CC281" s="25"/>
      <c r="CD281" s="25"/>
      <c r="CE281" s="25"/>
      <c r="CF281" s="25"/>
      <c r="CG281" s="25"/>
      <c r="CH281" s="25"/>
      <c r="CI281" s="25"/>
      <c r="CJ281" s="25"/>
      <c r="CK281" s="25"/>
      <c r="CL281" s="25"/>
      <c r="CM281" s="25"/>
      <c r="CN281" s="25"/>
      <c r="CO281" s="25"/>
      <c r="CP281" s="25"/>
      <c r="CQ281" s="25"/>
      <c r="CR281" s="25"/>
      <c r="CS281" s="25"/>
      <c r="CT281" s="25"/>
      <c r="CU281" s="25"/>
      <c r="CV281" s="25"/>
      <c r="CW281" s="25"/>
      <c r="CX281" s="25"/>
      <c r="CY281" s="25"/>
      <c r="CZ281" s="25"/>
      <c r="DA281" s="25"/>
      <c r="DB281" s="25"/>
      <c r="DC281" s="25"/>
      <c r="DD281" s="25"/>
      <c r="DE281" s="25"/>
      <c r="DF281" s="25"/>
      <c r="DG281" s="25"/>
      <c r="DH281" s="25"/>
      <c r="DI281" s="25"/>
      <c r="DJ281" s="25"/>
      <c r="DK281" s="25"/>
      <c r="DL281" s="25"/>
      <c r="DM281" s="25"/>
      <c r="DN281" s="25"/>
      <c r="DO281" s="25"/>
      <c r="DP281" s="25"/>
      <c r="DQ281" s="25"/>
      <c r="DR281" s="25"/>
      <c r="DS281" s="25"/>
      <c r="DT281" s="25"/>
      <c r="DU281" s="25"/>
      <c r="DV281" s="25"/>
      <c r="DW281" s="25"/>
      <c r="DX281" s="25"/>
      <c r="DY281" s="25"/>
      <c r="DZ281" s="25"/>
      <c r="EA281" s="25"/>
      <c r="EB281" s="25"/>
      <c r="EC281" s="25"/>
      <c r="ED281" s="25"/>
      <c r="EE281" s="25"/>
      <c r="EF281" s="25"/>
      <c r="EG281" s="25"/>
      <c r="EH281" s="25"/>
      <c r="EI281" s="25"/>
      <c r="EJ281" s="25"/>
      <c r="EK281" s="25"/>
      <c r="EL281" s="25"/>
    </row>
    <row r="282" spans="17:142" x14ac:dyDescent="0.2">
      <c r="Q282" s="1"/>
      <c r="R282" s="1"/>
      <c r="S282" s="1"/>
      <c r="T282" s="1"/>
      <c r="U282" s="1"/>
      <c r="W282" s="25"/>
      <c r="X282" s="25"/>
      <c r="Y282" s="25"/>
      <c r="Z282" s="25"/>
      <c r="AA282" s="25"/>
      <c r="AB282" s="25"/>
      <c r="AC282" s="25"/>
      <c r="AD282" s="25"/>
      <c r="AE282" s="25"/>
      <c r="AF282" s="25"/>
      <c r="AG282" s="25"/>
      <c r="AH282" s="25"/>
      <c r="AI282" s="25"/>
      <c r="AJ282" s="25"/>
      <c r="AK282" s="25"/>
      <c r="AL282" s="25"/>
      <c r="AM282" s="25"/>
      <c r="AN282" s="25"/>
      <c r="AO282" s="25"/>
      <c r="AP282" s="25"/>
      <c r="AQ282" s="25"/>
      <c r="AR282" s="25"/>
      <c r="AS282" s="25"/>
      <c r="AT282" s="25"/>
      <c r="AU282" s="25"/>
      <c r="AV282" s="25"/>
      <c r="AW282" s="25"/>
      <c r="AX282" s="25"/>
      <c r="AY282" s="25"/>
      <c r="AZ282" s="25"/>
      <c r="BA282" s="25"/>
      <c r="BB282" s="25"/>
      <c r="BC282" s="25"/>
      <c r="BD282" s="25"/>
      <c r="BE282" s="25"/>
      <c r="BF282" s="25"/>
      <c r="BG282" s="25"/>
      <c r="BH282" s="25"/>
      <c r="BI282" s="25"/>
      <c r="BJ282" s="25"/>
      <c r="BK282" s="25"/>
      <c r="BL282" s="25"/>
      <c r="BM282" s="25"/>
      <c r="BN282" s="25"/>
      <c r="BO282" s="25"/>
      <c r="BP282" s="25"/>
      <c r="BQ282" s="25"/>
      <c r="BR282" s="25"/>
      <c r="BS282" s="25"/>
      <c r="BT282" s="25"/>
      <c r="BU282" s="25"/>
      <c r="BV282" s="25"/>
      <c r="BW282" s="25"/>
      <c r="BX282" s="25"/>
      <c r="BY282" s="25"/>
      <c r="BZ282" s="25"/>
      <c r="CA282" s="25"/>
      <c r="CB282" s="25"/>
      <c r="CC282" s="25"/>
      <c r="CD282" s="25"/>
      <c r="CE282" s="25"/>
      <c r="CF282" s="25"/>
      <c r="CG282" s="25"/>
      <c r="CH282" s="25"/>
      <c r="CI282" s="25"/>
      <c r="CJ282" s="25"/>
      <c r="CK282" s="25"/>
      <c r="CL282" s="25"/>
      <c r="CM282" s="25"/>
      <c r="CN282" s="25"/>
      <c r="CO282" s="25"/>
      <c r="CP282" s="25"/>
      <c r="CQ282" s="25"/>
      <c r="CR282" s="25"/>
      <c r="CS282" s="25"/>
      <c r="CT282" s="25"/>
      <c r="CU282" s="25"/>
      <c r="CV282" s="25"/>
      <c r="CW282" s="25"/>
      <c r="CX282" s="25"/>
      <c r="CY282" s="25"/>
      <c r="CZ282" s="25"/>
      <c r="DA282" s="25"/>
      <c r="DB282" s="25"/>
      <c r="DC282" s="25"/>
      <c r="DD282" s="25"/>
      <c r="DE282" s="25"/>
      <c r="DF282" s="25"/>
      <c r="DG282" s="25"/>
      <c r="DH282" s="25"/>
      <c r="DI282" s="25"/>
      <c r="DJ282" s="25"/>
      <c r="DK282" s="25"/>
      <c r="DL282" s="25"/>
      <c r="DM282" s="25"/>
      <c r="DN282" s="25"/>
      <c r="DO282" s="25"/>
      <c r="DP282" s="25"/>
      <c r="DQ282" s="25"/>
      <c r="DR282" s="25"/>
      <c r="DS282" s="25"/>
      <c r="DT282" s="25"/>
      <c r="DU282" s="25"/>
      <c r="DV282" s="25"/>
      <c r="DW282" s="25"/>
      <c r="DX282" s="25"/>
      <c r="DY282" s="25"/>
      <c r="DZ282" s="25"/>
      <c r="EA282" s="25"/>
      <c r="EB282" s="25"/>
      <c r="EC282" s="25"/>
      <c r="ED282" s="25"/>
      <c r="EE282" s="25"/>
      <c r="EF282" s="25"/>
      <c r="EG282" s="25"/>
      <c r="EH282" s="25"/>
      <c r="EI282" s="25"/>
      <c r="EJ282" s="25"/>
      <c r="EK282" s="25"/>
      <c r="EL282" s="25"/>
    </row>
    <row r="283" spans="17:142" x14ac:dyDescent="0.2">
      <c r="W283" s="25"/>
      <c r="X283" s="25"/>
      <c r="Y283" s="25"/>
      <c r="Z283" s="25"/>
      <c r="AA283" s="25"/>
      <c r="AB283" s="25"/>
      <c r="AC283" s="25"/>
      <c r="AD283" s="25"/>
      <c r="AE283" s="25"/>
      <c r="AF283" s="25"/>
      <c r="AG283" s="25"/>
      <c r="AH283" s="25"/>
      <c r="AI283" s="25"/>
      <c r="AJ283" s="25"/>
      <c r="AK283" s="25"/>
      <c r="AL283" s="25"/>
      <c r="AM283" s="25"/>
      <c r="AN283" s="25"/>
      <c r="AO283" s="25"/>
      <c r="AP283" s="25"/>
      <c r="AQ283" s="25"/>
      <c r="AR283" s="25"/>
      <c r="AS283" s="25"/>
      <c r="AT283" s="25"/>
      <c r="AU283" s="25"/>
      <c r="AV283" s="25"/>
      <c r="AW283" s="25"/>
      <c r="AX283" s="25"/>
      <c r="AY283" s="25"/>
      <c r="AZ283" s="25"/>
      <c r="BA283" s="25"/>
      <c r="BB283" s="25"/>
      <c r="BC283" s="25"/>
      <c r="BD283" s="25"/>
      <c r="BE283" s="25"/>
      <c r="BF283" s="25"/>
      <c r="BG283" s="25"/>
      <c r="BH283" s="25"/>
      <c r="BI283" s="25"/>
      <c r="BJ283" s="25"/>
      <c r="BK283" s="25"/>
      <c r="BL283" s="25"/>
      <c r="BM283" s="25"/>
      <c r="BN283" s="25"/>
      <c r="BO283" s="25"/>
      <c r="BP283" s="25"/>
      <c r="BQ283" s="25"/>
      <c r="BR283" s="25"/>
      <c r="BS283" s="25"/>
      <c r="BT283" s="25"/>
      <c r="BU283" s="25"/>
      <c r="BV283" s="25"/>
      <c r="BW283" s="25"/>
      <c r="BX283" s="25"/>
      <c r="BY283" s="25"/>
      <c r="BZ283" s="25"/>
      <c r="CA283" s="25"/>
      <c r="CB283" s="25"/>
      <c r="CC283" s="25"/>
      <c r="CD283" s="25"/>
      <c r="CE283" s="25"/>
      <c r="CF283" s="25"/>
      <c r="CG283" s="25"/>
      <c r="CH283" s="25"/>
      <c r="CI283" s="25"/>
      <c r="CJ283" s="25"/>
      <c r="CK283" s="25"/>
      <c r="CL283" s="25"/>
      <c r="CM283" s="25"/>
      <c r="CN283" s="25"/>
      <c r="CO283" s="25"/>
      <c r="CP283" s="25"/>
      <c r="CQ283" s="25"/>
      <c r="CR283" s="25"/>
      <c r="CS283" s="25"/>
      <c r="CT283" s="25"/>
      <c r="CU283" s="25"/>
      <c r="CV283" s="25"/>
      <c r="CW283" s="25"/>
      <c r="CX283" s="25"/>
      <c r="CY283" s="25"/>
      <c r="CZ283" s="25"/>
      <c r="DA283" s="25"/>
      <c r="DB283" s="25"/>
      <c r="DC283" s="25"/>
      <c r="DD283" s="25"/>
      <c r="DE283" s="25"/>
      <c r="DF283" s="25"/>
      <c r="DG283" s="25"/>
      <c r="DH283" s="25"/>
      <c r="DI283" s="25"/>
      <c r="DJ283" s="25"/>
      <c r="DK283" s="25"/>
      <c r="DL283" s="25"/>
      <c r="DM283" s="25"/>
      <c r="DN283" s="25"/>
      <c r="DO283" s="25"/>
      <c r="DP283" s="25"/>
      <c r="DQ283" s="25"/>
      <c r="DR283" s="25"/>
      <c r="DS283" s="25"/>
      <c r="DT283" s="25"/>
      <c r="DU283" s="25"/>
      <c r="DV283" s="25"/>
      <c r="DW283" s="25"/>
      <c r="DX283" s="25"/>
      <c r="DY283" s="25"/>
      <c r="DZ283" s="25"/>
      <c r="EA283" s="25"/>
      <c r="EB283" s="25"/>
      <c r="EC283" s="25"/>
      <c r="ED283" s="25"/>
      <c r="EE283" s="25"/>
      <c r="EF283" s="25"/>
      <c r="EG283" s="25"/>
      <c r="EH283" s="25"/>
      <c r="EI283" s="25"/>
      <c r="EJ283" s="25"/>
      <c r="EK283" s="25"/>
      <c r="EL283" s="25"/>
    </row>
    <row r="284" spans="17:142" x14ac:dyDescent="0.2">
      <c r="W284" s="25"/>
      <c r="X284" s="25"/>
      <c r="Y284" s="25"/>
      <c r="Z284" s="25"/>
      <c r="AA284" s="25"/>
      <c r="AB284" s="25"/>
      <c r="AC284" s="25"/>
      <c r="AD284" s="25"/>
      <c r="AE284" s="25"/>
      <c r="AF284" s="25"/>
      <c r="AG284" s="25"/>
      <c r="AH284" s="25"/>
      <c r="AI284" s="25"/>
      <c r="AJ284" s="25"/>
      <c r="AK284" s="25"/>
      <c r="AL284" s="25"/>
      <c r="AM284" s="25"/>
      <c r="AN284" s="25"/>
      <c r="AO284" s="25"/>
      <c r="AP284" s="25"/>
      <c r="AQ284" s="25"/>
      <c r="AR284" s="25"/>
      <c r="AS284" s="25"/>
      <c r="AT284" s="25"/>
      <c r="AU284" s="25"/>
      <c r="AV284" s="25"/>
      <c r="AW284" s="25"/>
      <c r="AX284" s="25"/>
      <c r="AY284" s="25"/>
      <c r="AZ284" s="25"/>
      <c r="BA284" s="25"/>
      <c r="BB284" s="25"/>
      <c r="BC284" s="25"/>
      <c r="BD284" s="25"/>
      <c r="BE284" s="25"/>
      <c r="BF284" s="25"/>
      <c r="BG284" s="25"/>
      <c r="BH284" s="25"/>
      <c r="BI284" s="25"/>
      <c r="BJ284" s="25"/>
      <c r="BK284" s="25"/>
      <c r="BL284" s="25"/>
      <c r="BM284" s="25"/>
      <c r="BN284" s="25"/>
      <c r="BO284" s="25"/>
      <c r="BP284" s="25"/>
      <c r="BQ284" s="25"/>
      <c r="BR284" s="25"/>
      <c r="BS284" s="25"/>
      <c r="BT284" s="25"/>
      <c r="BU284" s="25"/>
      <c r="BV284" s="25"/>
      <c r="BW284" s="25"/>
      <c r="BX284" s="25"/>
      <c r="BY284" s="25"/>
      <c r="BZ284" s="25"/>
      <c r="CA284" s="25"/>
      <c r="CB284" s="25"/>
      <c r="CC284" s="25"/>
      <c r="CD284" s="25"/>
      <c r="CE284" s="25"/>
      <c r="CF284" s="25"/>
      <c r="CG284" s="25"/>
      <c r="CH284" s="25"/>
      <c r="CI284" s="25"/>
      <c r="CJ284" s="25"/>
      <c r="CK284" s="25"/>
      <c r="CL284" s="25"/>
      <c r="CM284" s="25"/>
      <c r="CN284" s="25"/>
      <c r="CO284" s="25"/>
      <c r="CP284" s="25"/>
      <c r="CQ284" s="25"/>
      <c r="CR284" s="25"/>
      <c r="CS284" s="25"/>
      <c r="CT284" s="25"/>
      <c r="CU284" s="25"/>
      <c r="CV284" s="25"/>
      <c r="CW284" s="25"/>
      <c r="CX284" s="25"/>
      <c r="CY284" s="25"/>
      <c r="CZ284" s="25"/>
      <c r="DA284" s="25"/>
      <c r="DB284" s="25"/>
      <c r="DC284" s="25"/>
      <c r="DD284" s="25"/>
      <c r="DE284" s="25"/>
      <c r="DF284" s="25"/>
      <c r="DG284" s="25"/>
      <c r="DH284" s="25"/>
      <c r="DI284" s="25"/>
      <c r="DJ284" s="25"/>
      <c r="DK284" s="25"/>
      <c r="DL284" s="25"/>
      <c r="DM284" s="25"/>
      <c r="DN284" s="25"/>
      <c r="DO284" s="25"/>
      <c r="DP284" s="25"/>
      <c r="DQ284" s="25"/>
      <c r="DR284" s="25"/>
      <c r="DS284" s="25"/>
      <c r="DT284" s="25"/>
      <c r="DU284" s="25"/>
      <c r="DV284" s="25"/>
      <c r="DW284" s="25"/>
      <c r="DX284" s="25"/>
      <c r="DY284" s="25"/>
      <c r="DZ284" s="25"/>
      <c r="EA284" s="25"/>
      <c r="EB284" s="25"/>
      <c r="EC284" s="25"/>
      <c r="ED284" s="25"/>
      <c r="EE284" s="25"/>
      <c r="EF284" s="25"/>
      <c r="EG284" s="25"/>
      <c r="EH284" s="25"/>
      <c r="EI284" s="25"/>
      <c r="EJ284" s="25"/>
      <c r="EK284" s="25"/>
      <c r="EL284" s="25"/>
    </row>
    <row r="285" spans="17:142" x14ac:dyDescent="0.2">
      <c r="W285" s="25"/>
      <c r="X285" s="25"/>
      <c r="Y285" s="25"/>
      <c r="Z285" s="25"/>
      <c r="AA285" s="25"/>
      <c r="AB285" s="25"/>
      <c r="AC285" s="25"/>
      <c r="AD285" s="25"/>
      <c r="AE285" s="25"/>
      <c r="AF285" s="25"/>
      <c r="AG285" s="25"/>
      <c r="AH285" s="25"/>
      <c r="AI285" s="25"/>
      <c r="AJ285" s="25"/>
      <c r="AK285" s="25"/>
      <c r="AL285" s="25"/>
      <c r="AM285" s="25"/>
      <c r="AN285" s="25"/>
      <c r="AO285" s="25"/>
      <c r="AP285" s="25"/>
      <c r="AQ285" s="25"/>
      <c r="AR285" s="25"/>
      <c r="AS285" s="25"/>
      <c r="AT285" s="25"/>
      <c r="AU285" s="25"/>
      <c r="AV285" s="25"/>
      <c r="AW285" s="25"/>
      <c r="AX285" s="25"/>
      <c r="AY285" s="25"/>
      <c r="AZ285" s="25"/>
      <c r="BA285" s="25"/>
      <c r="BB285" s="25"/>
      <c r="BC285" s="25"/>
      <c r="BD285" s="25"/>
      <c r="BE285" s="25"/>
      <c r="BF285" s="25"/>
      <c r="BG285" s="25"/>
      <c r="BH285" s="25"/>
      <c r="BI285" s="25"/>
      <c r="BJ285" s="25"/>
      <c r="BK285" s="25"/>
      <c r="BL285" s="25"/>
      <c r="BM285" s="25"/>
      <c r="BN285" s="25"/>
      <c r="BO285" s="25"/>
      <c r="BP285" s="25"/>
      <c r="BQ285" s="25"/>
      <c r="BR285" s="25"/>
      <c r="BS285" s="25"/>
      <c r="BT285" s="25"/>
      <c r="BU285" s="25"/>
      <c r="BV285" s="25"/>
      <c r="BW285" s="25"/>
      <c r="BX285" s="25"/>
      <c r="BY285" s="25"/>
      <c r="BZ285" s="25"/>
      <c r="CA285" s="25"/>
      <c r="CB285" s="25"/>
      <c r="CC285" s="25"/>
      <c r="CD285" s="25"/>
      <c r="CE285" s="25"/>
      <c r="CF285" s="25"/>
      <c r="CG285" s="25"/>
      <c r="CH285" s="25"/>
      <c r="CI285" s="25"/>
      <c r="CJ285" s="25"/>
      <c r="CK285" s="25"/>
      <c r="CL285" s="25"/>
      <c r="CM285" s="25"/>
      <c r="CN285" s="25"/>
      <c r="CO285" s="25"/>
      <c r="CP285" s="25"/>
      <c r="CQ285" s="25"/>
      <c r="CR285" s="25"/>
      <c r="CS285" s="25"/>
      <c r="CT285" s="25"/>
      <c r="CU285" s="25"/>
      <c r="CV285" s="25"/>
      <c r="CW285" s="25"/>
      <c r="CX285" s="25"/>
      <c r="CY285" s="25"/>
      <c r="CZ285" s="25"/>
      <c r="DA285" s="25"/>
      <c r="DB285" s="25"/>
      <c r="DC285" s="25"/>
      <c r="DD285" s="25"/>
      <c r="DE285" s="25"/>
      <c r="DF285" s="25"/>
      <c r="DG285" s="25"/>
      <c r="DH285" s="25"/>
      <c r="DI285" s="25"/>
      <c r="DJ285" s="25"/>
      <c r="DK285" s="25"/>
      <c r="DL285" s="25"/>
      <c r="DM285" s="25"/>
      <c r="DN285" s="25"/>
      <c r="DO285" s="25"/>
      <c r="DP285" s="25"/>
      <c r="DQ285" s="25"/>
      <c r="DR285" s="25"/>
      <c r="DS285" s="25"/>
      <c r="DT285" s="25"/>
      <c r="DU285" s="25"/>
      <c r="DV285" s="25"/>
      <c r="DW285" s="25"/>
      <c r="DX285" s="25"/>
      <c r="DY285" s="25"/>
      <c r="DZ285" s="25"/>
      <c r="EA285" s="25"/>
      <c r="EB285" s="25"/>
      <c r="EC285" s="25"/>
      <c r="ED285" s="25"/>
      <c r="EE285" s="25"/>
      <c r="EF285" s="25"/>
      <c r="EG285" s="25"/>
      <c r="EH285" s="25"/>
      <c r="EI285" s="25"/>
      <c r="EJ285" s="25"/>
      <c r="EK285" s="25"/>
      <c r="EL285" s="25"/>
    </row>
  </sheetData>
  <sheetProtection selectLockedCells="1"/>
  <mergeCells count="35">
    <mergeCell ref="F8:P8"/>
    <mergeCell ref="G10:H10"/>
    <mergeCell ref="I10:J10"/>
    <mergeCell ref="K10:L10"/>
    <mergeCell ref="M12:N12"/>
    <mergeCell ref="O12:P12"/>
    <mergeCell ref="G11:H11"/>
    <mergeCell ref="I11:J11"/>
    <mergeCell ref="K11:L11"/>
    <mergeCell ref="M11:N11"/>
    <mergeCell ref="O11:P11"/>
    <mergeCell ref="M10:N10"/>
    <mergeCell ref="O10:P10"/>
    <mergeCell ref="L31:L32"/>
    <mergeCell ref="M31:M32"/>
    <mergeCell ref="N31:N32"/>
    <mergeCell ref="G12:H12"/>
    <mergeCell ref="I12:J12"/>
    <mergeCell ref="K12:L12"/>
    <mergeCell ref="O14:P14"/>
    <mergeCell ref="O13:P13"/>
    <mergeCell ref="F31:F32"/>
    <mergeCell ref="G31:G32"/>
    <mergeCell ref="H31:H32"/>
    <mergeCell ref="I31:I32"/>
    <mergeCell ref="J31:J32"/>
    <mergeCell ref="K31:K32"/>
    <mergeCell ref="G13:H13"/>
    <mergeCell ref="I13:J13"/>
    <mergeCell ref="K13:L13"/>
    <mergeCell ref="M13:N13"/>
    <mergeCell ref="G14:H14"/>
    <mergeCell ref="I14:J14"/>
    <mergeCell ref="K14:L14"/>
    <mergeCell ref="M14:N14"/>
  </mergeCells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58" min="3" max="1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32" t="s">
        <v>12</v>
      </c>
      <c r="C1" s="32" t="s">
        <v>25</v>
      </c>
    </row>
    <row r="2" spans="2:6" ht="14.25" x14ac:dyDescent="0.2">
      <c r="B2" s="33">
        <v>43167</v>
      </c>
      <c r="C2" s="34">
        <v>23.4375</v>
      </c>
      <c r="E2" s="38" t="s">
        <v>27</v>
      </c>
      <c r="F2">
        <f ca="1">+AVERAGE(OFFSET(C1,COUNT(C:C),0,-5))</f>
        <v>38.4375</v>
      </c>
    </row>
    <row r="3" spans="2:6" ht="14.25" x14ac:dyDescent="0.2">
      <c r="B3" s="35">
        <v>43168</v>
      </c>
      <c r="C3" s="34">
        <v>23.125</v>
      </c>
    </row>
    <row r="4" spans="2:6" ht="14.25" x14ac:dyDescent="0.2">
      <c r="B4" s="33">
        <v>43171</v>
      </c>
      <c r="C4" s="36">
        <v>23.0625</v>
      </c>
    </row>
    <row r="5" spans="2:6" ht="14.25" x14ac:dyDescent="0.2">
      <c r="B5" s="35">
        <v>43172</v>
      </c>
      <c r="C5" s="34">
        <v>23.4375</v>
      </c>
    </row>
    <row r="6" spans="2:6" ht="14.25" x14ac:dyDescent="0.2">
      <c r="B6" s="33">
        <v>43173</v>
      </c>
      <c r="C6" s="36">
        <v>24.25</v>
      </c>
    </row>
    <row r="7" spans="2:6" ht="14.25" x14ac:dyDescent="0.2">
      <c r="B7" s="35">
        <v>43174</v>
      </c>
      <c r="C7" s="34">
        <v>21.9375</v>
      </c>
    </row>
    <row r="8" spans="2:6" ht="14.25" x14ac:dyDescent="0.2">
      <c r="B8" s="33">
        <v>43175</v>
      </c>
      <c r="C8" s="36">
        <v>23.3125</v>
      </c>
    </row>
    <row r="9" spans="2:6" ht="14.25" x14ac:dyDescent="0.2">
      <c r="B9" s="35">
        <v>43178</v>
      </c>
      <c r="C9" s="34">
        <v>23.6875</v>
      </c>
    </row>
    <row r="10" spans="2:6" ht="14.25" x14ac:dyDescent="0.2">
      <c r="B10" s="33">
        <v>43179</v>
      </c>
      <c r="C10" s="36">
        <v>23.75</v>
      </c>
    </row>
    <row r="11" spans="2:6" ht="14.25" x14ac:dyDescent="0.2">
      <c r="B11" s="35">
        <v>43180</v>
      </c>
      <c r="C11" s="34">
        <v>24</v>
      </c>
    </row>
    <row r="12" spans="2:6" ht="14.25" x14ac:dyDescent="0.2">
      <c r="B12" s="33">
        <v>43181</v>
      </c>
      <c r="C12" s="36">
        <v>23.6875</v>
      </c>
    </row>
    <row r="13" spans="2:6" ht="14.25" x14ac:dyDescent="0.2">
      <c r="B13" s="35">
        <v>43182</v>
      </c>
      <c r="C13" s="34">
        <v>23.125</v>
      </c>
    </row>
    <row r="14" spans="2:6" ht="14.25" x14ac:dyDescent="0.2">
      <c r="B14" s="33">
        <v>43185</v>
      </c>
      <c r="C14" s="36">
        <v>23.5</v>
      </c>
    </row>
    <row r="15" spans="2:6" ht="14.25" x14ac:dyDescent="0.2">
      <c r="B15" s="35">
        <v>43186</v>
      </c>
      <c r="C15" s="34">
        <v>23.25</v>
      </c>
    </row>
    <row r="16" spans="2:6" ht="14.25" x14ac:dyDescent="0.2">
      <c r="B16" s="33">
        <v>43187</v>
      </c>
      <c r="C16" s="36">
        <v>22.5625</v>
      </c>
    </row>
    <row r="17" spans="2:3" ht="14.25" x14ac:dyDescent="0.2">
      <c r="B17" s="35">
        <v>43193</v>
      </c>
      <c r="C17" s="34">
        <v>23.4375</v>
      </c>
    </row>
    <row r="18" spans="2:3" ht="14.25" x14ac:dyDescent="0.2">
      <c r="B18" s="33">
        <v>43194</v>
      </c>
      <c r="C18" s="36">
        <v>23.4375</v>
      </c>
    </row>
    <row r="19" spans="2:3" ht="14.25" x14ac:dyDescent="0.2">
      <c r="B19" s="35">
        <v>43195</v>
      </c>
      <c r="C19" s="34">
        <v>23.625</v>
      </c>
    </row>
    <row r="20" spans="2:3" ht="14.25" x14ac:dyDescent="0.2">
      <c r="B20" s="33">
        <v>43196</v>
      </c>
      <c r="C20" s="36">
        <v>22.375</v>
      </c>
    </row>
    <row r="21" spans="2:3" ht="14.25" x14ac:dyDescent="0.2">
      <c r="B21" s="35">
        <v>43199</v>
      </c>
      <c r="C21" s="34">
        <v>23.375</v>
      </c>
    </row>
    <row r="22" spans="2:3" ht="14.25" x14ac:dyDescent="0.2">
      <c r="B22" s="33">
        <v>43200</v>
      </c>
      <c r="C22" s="36">
        <v>23.875</v>
      </c>
    </row>
    <row r="23" spans="2:3" ht="14.25" x14ac:dyDescent="0.2">
      <c r="B23" s="35">
        <v>43201</v>
      </c>
      <c r="C23" s="34">
        <v>22.75</v>
      </c>
    </row>
    <row r="24" spans="2:3" ht="14.25" x14ac:dyDescent="0.2">
      <c r="B24" s="33">
        <v>43202</v>
      </c>
      <c r="C24" s="36">
        <v>23.3125</v>
      </c>
    </row>
    <row r="25" spans="2:3" ht="14.25" x14ac:dyDescent="0.2">
      <c r="B25" s="35">
        <v>43203</v>
      </c>
      <c r="C25" s="34">
        <v>23.75</v>
      </c>
    </row>
    <row r="26" spans="2:3" ht="14.25" x14ac:dyDescent="0.2">
      <c r="B26" s="33">
        <v>43206</v>
      </c>
      <c r="C26" s="36">
        <v>23.375</v>
      </c>
    </row>
    <row r="27" spans="2:3" ht="14.25" x14ac:dyDescent="0.2">
      <c r="B27" s="35">
        <v>43207</v>
      </c>
      <c r="C27" s="34">
        <v>23.9375</v>
      </c>
    </row>
    <row r="28" spans="2:3" ht="14.25" x14ac:dyDescent="0.2">
      <c r="B28" s="33">
        <v>43208</v>
      </c>
      <c r="C28" s="36">
        <v>23.4375</v>
      </c>
    </row>
    <row r="29" spans="2:3" ht="14.25" x14ac:dyDescent="0.2">
      <c r="B29" s="35">
        <v>43209</v>
      </c>
      <c r="C29" s="34">
        <v>23.375</v>
      </c>
    </row>
    <row r="30" spans="2:3" ht="14.25" x14ac:dyDescent="0.2">
      <c r="B30" s="33">
        <v>43210</v>
      </c>
      <c r="C30" s="36">
        <v>23.625</v>
      </c>
    </row>
    <row r="31" spans="2:3" ht="14.25" x14ac:dyDescent="0.2">
      <c r="B31" s="35">
        <v>43213</v>
      </c>
      <c r="C31" s="34">
        <v>23.4375</v>
      </c>
    </row>
    <row r="32" spans="2:3" ht="14.25" x14ac:dyDescent="0.2">
      <c r="B32" s="33">
        <v>43214</v>
      </c>
      <c r="C32" s="36">
        <v>23.8125</v>
      </c>
    </row>
    <row r="33" spans="2:3" ht="14.25" x14ac:dyDescent="0.2">
      <c r="B33" s="35">
        <v>43215</v>
      </c>
      <c r="C33" s="34">
        <v>23.6875</v>
      </c>
    </row>
    <row r="34" spans="2:3" ht="14.25" x14ac:dyDescent="0.2">
      <c r="B34" s="33">
        <v>43216</v>
      </c>
      <c r="C34" s="36">
        <v>22.875</v>
      </c>
    </row>
    <row r="35" spans="2:3" ht="14.25" x14ac:dyDescent="0.2">
      <c r="B35" s="35">
        <v>43217</v>
      </c>
      <c r="C35" s="34">
        <v>23.0625</v>
      </c>
    </row>
    <row r="36" spans="2:3" ht="14.25" x14ac:dyDescent="0.2">
      <c r="B36" s="33">
        <v>43222</v>
      </c>
      <c r="C36" s="36">
        <v>24.625</v>
      </c>
    </row>
    <row r="37" spans="2:3" ht="14.25" x14ac:dyDescent="0.2">
      <c r="B37" s="35">
        <v>43223</v>
      </c>
      <c r="C37" s="34">
        <v>24.9375</v>
      </c>
    </row>
    <row r="38" spans="2:3" ht="14.25" x14ac:dyDescent="0.2">
      <c r="B38" s="33">
        <v>43224</v>
      </c>
      <c r="C38" s="36">
        <v>27.6875</v>
      </c>
    </row>
    <row r="39" spans="2:3" ht="14.25" x14ac:dyDescent="0.2">
      <c r="B39" s="35">
        <v>43227</v>
      </c>
      <c r="C39" s="34">
        <v>26.75</v>
      </c>
    </row>
    <row r="40" spans="2:3" ht="14.25" x14ac:dyDescent="0.2">
      <c r="B40" s="33">
        <v>43228</v>
      </c>
      <c r="C40" s="36">
        <v>30.375</v>
      </c>
    </row>
    <row r="41" spans="2:3" ht="14.25" x14ac:dyDescent="0.2">
      <c r="B41" s="35">
        <v>43229</v>
      </c>
      <c r="C41" s="34">
        <v>30.5625</v>
      </c>
    </row>
    <row r="42" spans="2:3" ht="14.25" x14ac:dyDescent="0.2">
      <c r="B42" s="33">
        <v>43230</v>
      </c>
      <c r="C42" s="36">
        <v>31.75</v>
      </c>
    </row>
    <row r="43" spans="2:3" ht="14.25" x14ac:dyDescent="0.2">
      <c r="B43" s="35">
        <v>43231</v>
      </c>
      <c r="C43" s="34">
        <v>30.625</v>
      </c>
    </row>
    <row r="44" spans="2:3" ht="14.25" x14ac:dyDescent="0.2">
      <c r="B44" s="33">
        <v>43234</v>
      </c>
      <c r="C44" s="36">
        <v>29.25</v>
      </c>
    </row>
    <row r="45" spans="2:3" ht="14.25" x14ac:dyDescent="0.2">
      <c r="B45" s="35">
        <v>43235</v>
      </c>
      <c r="C45" s="34">
        <v>33.875</v>
      </c>
    </row>
    <row r="46" spans="2:3" ht="14.25" x14ac:dyDescent="0.2">
      <c r="B46" s="33">
        <v>43236</v>
      </c>
      <c r="C46" s="36">
        <v>31.0625</v>
      </c>
    </row>
    <row r="47" spans="2:3" ht="14.25" x14ac:dyDescent="0.2">
      <c r="B47" s="35">
        <v>43237</v>
      </c>
      <c r="C47" s="34">
        <v>31.6875</v>
      </c>
    </row>
    <row r="48" spans="2:3" ht="14.25" x14ac:dyDescent="0.2">
      <c r="B48" s="33">
        <v>43238</v>
      </c>
      <c r="C48" s="36">
        <v>31.0625</v>
      </c>
    </row>
    <row r="49" spans="2:3" ht="14.25" x14ac:dyDescent="0.2">
      <c r="B49" s="35">
        <v>43241</v>
      </c>
      <c r="C49" s="34">
        <v>30.625</v>
      </c>
    </row>
    <row r="50" spans="2:3" ht="14.25" x14ac:dyDescent="0.2">
      <c r="B50" s="33">
        <v>43242</v>
      </c>
      <c r="C50" s="36">
        <v>31.1875</v>
      </c>
    </row>
    <row r="51" spans="2:3" ht="14.25" x14ac:dyDescent="0.2">
      <c r="B51" s="35">
        <v>43243</v>
      </c>
      <c r="C51" s="34">
        <v>29.125</v>
      </c>
    </row>
    <row r="52" spans="2:3" ht="14.25" x14ac:dyDescent="0.2">
      <c r="B52" s="33">
        <v>43244</v>
      </c>
      <c r="C52" s="36">
        <v>29.3125</v>
      </c>
    </row>
    <row r="53" spans="2:3" ht="14.25" x14ac:dyDescent="0.2">
      <c r="B53" s="35">
        <v>43248</v>
      </c>
      <c r="C53" s="34">
        <v>29.125</v>
      </c>
    </row>
    <row r="54" spans="2:3" ht="14.25" x14ac:dyDescent="0.2">
      <c r="B54" s="33">
        <v>43249</v>
      </c>
      <c r="C54" s="36">
        <v>31.1875</v>
      </c>
    </row>
    <row r="55" spans="2:3" ht="14.25" x14ac:dyDescent="0.2">
      <c r="B55" s="35">
        <v>43250</v>
      </c>
      <c r="C55" s="34">
        <v>31</v>
      </c>
    </row>
    <row r="56" spans="2:3" ht="14.25" x14ac:dyDescent="0.2">
      <c r="B56" s="33">
        <v>43251</v>
      </c>
      <c r="C56" s="36">
        <v>31.125</v>
      </c>
    </row>
    <row r="57" spans="2:3" ht="14.25" x14ac:dyDescent="0.2">
      <c r="B57" s="35">
        <v>43252</v>
      </c>
      <c r="C57" s="34">
        <v>30.9375</v>
      </c>
    </row>
    <row r="58" spans="2:3" ht="14.25" x14ac:dyDescent="0.2">
      <c r="B58" s="33">
        <v>43255</v>
      </c>
      <c r="C58" s="36">
        <v>30.6875</v>
      </c>
    </row>
    <row r="59" spans="2:3" ht="14.25" x14ac:dyDescent="0.2">
      <c r="B59" s="35">
        <v>43256</v>
      </c>
      <c r="C59" s="34">
        <v>31.1875</v>
      </c>
    </row>
    <row r="60" spans="2:3" ht="14.25" x14ac:dyDescent="0.2">
      <c r="B60" s="33">
        <v>43257</v>
      </c>
      <c r="C60" s="36">
        <v>30.6875</v>
      </c>
    </row>
    <row r="61" spans="2:3" ht="14.25" x14ac:dyDescent="0.2">
      <c r="B61" s="35">
        <v>43258</v>
      </c>
      <c r="C61" s="34">
        <v>30</v>
      </c>
    </row>
    <row r="62" spans="2:3" ht="14.25" x14ac:dyDescent="0.2">
      <c r="B62" s="33">
        <v>43259</v>
      </c>
      <c r="C62" s="36">
        <v>31.0625</v>
      </c>
    </row>
    <row r="63" spans="2:3" ht="14.25" x14ac:dyDescent="0.2">
      <c r="B63" s="35">
        <v>43262</v>
      </c>
      <c r="C63" s="34">
        <v>30.5625</v>
      </c>
    </row>
    <row r="64" spans="2:3" ht="14.25" x14ac:dyDescent="0.2">
      <c r="B64" s="33">
        <v>43263</v>
      </c>
      <c r="C64" s="36">
        <v>32.3125</v>
      </c>
    </row>
    <row r="65" spans="2:3" ht="14.25" x14ac:dyDescent="0.2">
      <c r="B65" s="35">
        <v>43264</v>
      </c>
      <c r="C65" s="34">
        <v>31.1875</v>
      </c>
    </row>
    <row r="66" spans="2:3" ht="14.25" x14ac:dyDescent="0.2">
      <c r="B66" s="33">
        <v>43265</v>
      </c>
      <c r="C66" s="36">
        <v>31.6875</v>
      </c>
    </row>
    <row r="67" spans="2:3" ht="14.25" x14ac:dyDescent="0.2">
      <c r="B67" s="35">
        <v>43266</v>
      </c>
      <c r="C67" s="34">
        <v>31.0625</v>
      </c>
    </row>
    <row r="68" spans="2:3" ht="14.25" x14ac:dyDescent="0.2">
      <c r="B68" s="33">
        <v>43269</v>
      </c>
      <c r="C68" s="36">
        <v>32.5625</v>
      </c>
    </row>
    <row r="69" spans="2:3" ht="14.25" x14ac:dyDescent="0.2">
      <c r="B69" s="35">
        <v>43270</v>
      </c>
      <c r="C69" s="34">
        <v>34.0625</v>
      </c>
    </row>
    <row r="70" spans="2:3" ht="14.25" x14ac:dyDescent="0.2">
      <c r="B70" s="33">
        <v>43272</v>
      </c>
      <c r="C70" s="36">
        <v>33.5</v>
      </c>
    </row>
    <row r="71" spans="2:3" ht="14.25" x14ac:dyDescent="0.2">
      <c r="B71" s="35">
        <v>43273</v>
      </c>
      <c r="C71" s="34">
        <v>33.125</v>
      </c>
    </row>
    <row r="72" spans="2:3" ht="14.25" x14ac:dyDescent="0.2">
      <c r="B72" s="33">
        <v>43276</v>
      </c>
      <c r="C72" s="36">
        <v>34.5</v>
      </c>
    </row>
    <row r="73" spans="2:3" ht="14.25" x14ac:dyDescent="0.2">
      <c r="B73" s="35">
        <v>43277</v>
      </c>
      <c r="C73" s="34">
        <v>33.9375</v>
      </c>
    </row>
    <row r="74" spans="2:3" ht="14.25" x14ac:dyDescent="0.2">
      <c r="B74" s="33">
        <v>43278</v>
      </c>
      <c r="C74" s="36">
        <v>33.375</v>
      </c>
    </row>
    <row r="75" spans="2:3" ht="14.25" x14ac:dyDescent="0.2">
      <c r="B75" s="35">
        <v>43279</v>
      </c>
      <c r="C75" s="34">
        <v>34.3125</v>
      </c>
    </row>
    <row r="76" spans="2:3" ht="14.25" x14ac:dyDescent="0.2">
      <c r="B76" s="33">
        <v>43280</v>
      </c>
      <c r="C76" s="36">
        <v>33.875</v>
      </c>
    </row>
    <row r="77" spans="2:3" ht="14.25" x14ac:dyDescent="0.2">
      <c r="B77" s="35">
        <v>43283</v>
      </c>
      <c r="C77" s="34">
        <v>34.75</v>
      </c>
    </row>
    <row r="78" spans="2:3" ht="14.25" x14ac:dyDescent="0.2">
      <c r="B78" s="33">
        <v>43284</v>
      </c>
      <c r="C78" s="36">
        <v>35.625</v>
      </c>
    </row>
    <row r="79" spans="2:3" ht="14.25" x14ac:dyDescent="0.2">
      <c r="B79" s="35">
        <v>43285</v>
      </c>
      <c r="C79" s="34">
        <v>34.9375</v>
      </c>
    </row>
    <row r="80" spans="2:3" ht="14.25" x14ac:dyDescent="0.2">
      <c r="B80" s="33">
        <v>43286</v>
      </c>
      <c r="C80" s="36">
        <v>35.9375</v>
      </c>
    </row>
    <row r="81" spans="2:3" ht="14.25" x14ac:dyDescent="0.2">
      <c r="B81" s="35">
        <v>43287</v>
      </c>
      <c r="C81" s="34">
        <v>35.0625</v>
      </c>
    </row>
    <row r="82" spans="2:3" ht="14.25" x14ac:dyDescent="0.2">
      <c r="B82" s="33">
        <v>43291</v>
      </c>
      <c r="C82" s="36">
        <v>33.75</v>
      </c>
    </row>
    <row r="83" spans="2:3" ht="14.25" x14ac:dyDescent="0.2">
      <c r="B83" s="35">
        <v>43292</v>
      </c>
      <c r="C83" s="34">
        <v>34.1875</v>
      </c>
    </row>
    <row r="84" spans="2:3" ht="14.25" x14ac:dyDescent="0.2">
      <c r="B84" s="33">
        <v>43293</v>
      </c>
      <c r="C84" s="36">
        <v>35.375</v>
      </c>
    </row>
    <row r="85" spans="2:3" ht="14.25" x14ac:dyDescent="0.2">
      <c r="B85" s="35">
        <v>43294</v>
      </c>
      <c r="C85" s="34">
        <v>37.625</v>
      </c>
    </row>
    <row r="86" spans="2:3" ht="14.25" x14ac:dyDescent="0.2">
      <c r="B86" s="33">
        <v>43297</v>
      </c>
      <c r="C86" s="36">
        <v>36.6875</v>
      </c>
    </row>
    <row r="87" spans="2:3" ht="14.25" x14ac:dyDescent="0.2">
      <c r="B87" s="35">
        <v>43298</v>
      </c>
      <c r="C87" s="34">
        <v>37</v>
      </c>
    </row>
    <row r="88" spans="2:3" ht="14.25" x14ac:dyDescent="0.2">
      <c r="B88" s="33">
        <v>43299</v>
      </c>
      <c r="C88" s="36">
        <v>38</v>
      </c>
    </row>
    <row r="89" spans="2:3" ht="14.25" x14ac:dyDescent="0.2">
      <c r="B89" s="35">
        <v>43300</v>
      </c>
      <c r="C89" s="34">
        <v>38.125</v>
      </c>
    </row>
    <row r="90" spans="2:3" ht="14.25" x14ac:dyDescent="0.2">
      <c r="B90" s="33">
        <v>43301</v>
      </c>
      <c r="C90" s="36">
        <v>37.5625</v>
      </c>
    </row>
    <row r="91" spans="2:3" ht="14.25" x14ac:dyDescent="0.2">
      <c r="B91" s="35">
        <v>43304</v>
      </c>
      <c r="C91" s="34">
        <v>36.4375</v>
      </c>
    </row>
    <row r="92" spans="2:3" ht="14.25" x14ac:dyDescent="0.2">
      <c r="B92" s="33">
        <v>43305</v>
      </c>
      <c r="C92" s="36">
        <v>37</v>
      </c>
    </row>
    <row r="93" spans="2:3" ht="14.25" x14ac:dyDescent="0.2">
      <c r="B93" s="35">
        <v>43306</v>
      </c>
      <c r="C93" s="34">
        <v>35.875</v>
      </c>
    </row>
    <row r="94" spans="2:3" ht="14.25" x14ac:dyDescent="0.2">
      <c r="B94" s="33">
        <v>43307</v>
      </c>
      <c r="C94" s="36">
        <v>36.5625</v>
      </c>
    </row>
    <row r="95" spans="2:3" ht="14.25" x14ac:dyDescent="0.2">
      <c r="B95" s="35">
        <v>43308</v>
      </c>
      <c r="C95" s="34">
        <v>35.4375</v>
      </c>
    </row>
    <row r="96" spans="2:3" ht="14.25" x14ac:dyDescent="0.2">
      <c r="B96" s="33">
        <v>43311</v>
      </c>
      <c r="C96" s="36">
        <v>36.8125</v>
      </c>
    </row>
    <row r="97" spans="2:3" ht="14.25" x14ac:dyDescent="0.2">
      <c r="B97" s="35">
        <v>43312</v>
      </c>
      <c r="C97" s="34">
        <v>37.75</v>
      </c>
    </row>
    <row r="98" spans="2:3" ht="14.25" x14ac:dyDescent="0.2">
      <c r="B98" s="33">
        <v>43313</v>
      </c>
      <c r="C98" s="36">
        <v>37.0625</v>
      </c>
    </row>
    <row r="99" spans="2:3" ht="14.25" x14ac:dyDescent="0.2">
      <c r="B99" s="35">
        <v>43314</v>
      </c>
      <c r="C99" s="34">
        <v>36.4375</v>
      </c>
    </row>
    <row r="100" spans="2:3" ht="14.25" x14ac:dyDescent="0.2">
      <c r="B100" s="33">
        <v>43315</v>
      </c>
      <c r="C100" s="36">
        <v>35.625</v>
      </c>
    </row>
    <row r="101" spans="2:3" ht="14.25" x14ac:dyDescent="0.2">
      <c r="B101" s="35">
        <v>43318</v>
      </c>
      <c r="C101" s="34">
        <v>36.0625</v>
      </c>
    </row>
    <row r="102" spans="2:3" ht="14.25" x14ac:dyDescent="0.2">
      <c r="B102" s="33">
        <v>43319</v>
      </c>
      <c r="C102" s="36">
        <v>36.6875</v>
      </c>
    </row>
    <row r="103" spans="2:3" ht="14.25" x14ac:dyDescent="0.2">
      <c r="B103" s="35">
        <v>43320</v>
      </c>
      <c r="C103" s="34">
        <v>33.75</v>
      </c>
    </row>
    <row r="104" spans="2:3" ht="14.25" x14ac:dyDescent="0.2">
      <c r="B104" s="33">
        <v>43321</v>
      </c>
      <c r="C104" s="36">
        <v>34.875</v>
      </c>
    </row>
    <row r="105" spans="2:3" ht="14.25" x14ac:dyDescent="0.2">
      <c r="B105" s="35">
        <v>43322</v>
      </c>
      <c r="C105" s="34">
        <v>33.8125</v>
      </c>
    </row>
    <row r="106" spans="2:3" ht="14.25" x14ac:dyDescent="0.2">
      <c r="B106" s="33">
        <v>43325</v>
      </c>
      <c r="C106" s="36">
        <v>36.375</v>
      </c>
    </row>
    <row r="107" spans="2:3" ht="14.25" x14ac:dyDescent="0.2">
      <c r="B107" s="35">
        <v>43326</v>
      </c>
      <c r="C107" s="34">
        <v>37.1875</v>
      </c>
    </row>
    <row r="108" spans="2:3" ht="14.25" x14ac:dyDescent="0.2">
      <c r="B108" s="33">
        <v>43327</v>
      </c>
      <c r="C108" s="36">
        <v>37.625</v>
      </c>
    </row>
    <row r="109" spans="2:3" ht="14.25" x14ac:dyDescent="0.2">
      <c r="B109" s="35">
        <v>43328</v>
      </c>
      <c r="C109" s="34">
        <v>37.125</v>
      </c>
    </row>
    <row r="110" spans="2:3" ht="14.25" x14ac:dyDescent="0.2">
      <c r="B110" s="33">
        <v>43329</v>
      </c>
      <c r="C110" s="36">
        <v>37.1875</v>
      </c>
    </row>
    <row r="111" spans="2:3" ht="14.25" x14ac:dyDescent="0.2">
      <c r="B111" s="35">
        <v>43333</v>
      </c>
      <c r="C111" s="34">
        <v>37.125</v>
      </c>
    </row>
    <row r="112" spans="2:3" ht="14.25" x14ac:dyDescent="0.2">
      <c r="B112" s="33">
        <v>43334</v>
      </c>
      <c r="C112" s="36">
        <v>35.5</v>
      </c>
    </row>
    <row r="113" spans="2:5" ht="14.25" x14ac:dyDescent="0.2">
      <c r="B113" s="35">
        <v>43335</v>
      </c>
      <c r="C113" s="34">
        <v>36.9375</v>
      </c>
    </row>
    <row r="114" spans="2:5" ht="14.25" x14ac:dyDescent="0.2">
      <c r="B114" s="33">
        <v>43336</v>
      </c>
      <c r="C114" s="36">
        <v>36.875</v>
      </c>
    </row>
    <row r="115" spans="2:5" ht="14.25" x14ac:dyDescent="0.2">
      <c r="B115" s="35">
        <v>43339</v>
      </c>
      <c r="C115" s="34">
        <v>36.1875</v>
      </c>
    </row>
    <row r="116" spans="2:5" ht="14.25" x14ac:dyDescent="0.2">
      <c r="B116" s="33">
        <v>43340</v>
      </c>
      <c r="C116" s="36">
        <v>36.4375</v>
      </c>
    </row>
    <row r="117" spans="2:5" ht="14.25" x14ac:dyDescent="0.2">
      <c r="B117" s="35">
        <v>43341</v>
      </c>
      <c r="C117" s="34">
        <v>36.5</v>
      </c>
    </row>
    <row r="118" spans="2:5" ht="14.25" x14ac:dyDescent="0.2">
      <c r="B118" s="33">
        <v>43342</v>
      </c>
      <c r="C118" s="36">
        <v>37.75</v>
      </c>
    </row>
    <row r="119" spans="2:5" ht="14.25" x14ac:dyDescent="0.2">
      <c r="B119" s="33">
        <v>43343</v>
      </c>
      <c r="C119" s="36">
        <v>40.5</v>
      </c>
      <c r="E119" s="37"/>
    </row>
    <row r="120" spans="2:5" ht="14.25" x14ac:dyDescent="0.2">
      <c r="B120" s="33">
        <v>43346</v>
      </c>
      <c r="C120" s="36">
        <v>41</v>
      </c>
    </row>
    <row r="121" spans="2:5" ht="14.25" x14ac:dyDescent="0.2">
      <c r="B121" s="33">
        <v>43347</v>
      </c>
      <c r="C121" s="36"/>
    </row>
    <row r="122" spans="2:5" ht="14.25" x14ac:dyDescent="0.2">
      <c r="B122" s="33">
        <v>43348</v>
      </c>
      <c r="C122" s="36"/>
    </row>
    <row r="123" spans="2:5" ht="14.25" x14ac:dyDescent="0.2">
      <c r="B123" s="33">
        <v>43349</v>
      </c>
      <c r="C123" s="36"/>
    </row>
    <row r="124" spans="2:5" ht="14.25" x14ac:dyDescent="0.2">
      <c r="B124" s="33">
        <v>43350</v>
      </c>
      <c r="C124" s="36"/>
    </row>
    <row r="125" spans="2:5" ht="14.25" x14ac:dyDescent="0.2">
      <c r="B125" s="33">
        <v>43353</v>
      </c>
      <c r="C125" s="36"/>
    </row>
    <row r="126" spans="2:5" ht="14.25" x14ac:dyDescent="0.2">
      <c r="B126" s="33">
        <v>43354</v>
      </c>
      <c r="C126" s="36"/>
    </row>
    <row r="127" spans="2:5" ht="14.25" x14ac:dyDescent="0.2">
      <c r="B127" s="33">
        <v>43355</v>
      </c>
      <c r="C127" s="36"/>
    </row>
    <row r="128" spans="2:5" ht="14.25" x14ac:dyDescent="0.2">
      <c r="B128" s="33">
        <v>43356</v>
      </c>
      <c r="C128" s="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43">
        <v>43101</v>
      </c>
    </row>
    <row r="2" spans="2:2" x14ac:dyDescent="0.2">
      <c r="B2" s="43">
        <v>43143</v>
      </c>
    </row>
    <row r="3" spans="2:2" x14ac:dyDescent="0.2">
      <c r="B3" s="43">
        <v>43144</v>
      </c>
    </row>
    <row r="4" spans="2:2" x14ac:dyDescent="0.2">
      <c r="B4" s="43">
        <v>43188</v>
      </c>
    </row>
    <row r="5" spans="2:2" x14ac:dyDescent="0.2">
      <c r="B5" s="43">
        <v>43189</v>
      </c>
    </row>
    <row r="6" spans="2:2" x14ac:dyDescent="0.2">
      <c r="B6" s="43">
        <v>43192</v>
      </c>
    </row>
    <row r="7" spans="2:2" x14ac:dyDescent="0.2">
      <c r="B7" s="43">
        <v>43220</v>
      </c>
    </row>
    <row r="8" spans="2:2" x14ac:dyDescent="0.2">
      <c r="B8" s="43">
        <v>43221</v>
      </c>
    </row>
    <row r="9" spans="2:2" x14ac:dyDescent="0.2">
      <c r="B9" s="43">
        <v>43245</v>
      </c>
    </row>
    <row r="10" spans="2:2" x14ac:dyDescent="0.2">
      <c r="B10" s="43">
        <v>43271</v>
      </c>
    </row>
    <row r="11" spans="2:2" x14ac:dyDescent="0.2">
      <c r="B11" s="43">
        <v>43290</v>
      </c>
    </row>
    <row r="12" spans="2:2" x14ac:dyDescent="0.2">
      <c r="B12" s="43">
        <v>43332</v>
      </c>
    </row>
    <row r="13" spans="2:2" x14ac:dyDescent="0.2">
      <c r="B13" s="43">
        <v>43388</v>
      </c>
    </row>
    <row r="14" spans="2:2" x14ac:dyDescent="0.2">
      <c r="B14" s="43">
        <v>43410</v>
      </c>
    </row>
    <row r="15" spans="2:2" x14ac:dyDescent="0.2">
      <c r="B15" s="43">
        <v>43423</v>
      </c>
    </row>
    <row r="16" spans="2:2" x14ac:dyDescent="0.2">
      <c r="B16" s="43">
        <v>43434</v>
      </c>
    </row>
    <row r="17" spans="2:2" x14ac:dyDescent="0.2">
      <c r="B17" s="43">
        <v>43442</v>
      </c>
    </row>
    <row r="18" spans="2:2" x14ac:dyDescent="0.2">
      <c r="B18" s="43">
        <v>43458</v>
      </c>
    </row>
    <row r="19" spans="2:2" x14ac:dyDescent="0.2">
      <c r="B19" s="43">
        <v>43459</v>
      </c>
    </row>
    <row r="20" spans="2:2" x14ac:dyDescent="0.2">
      <c r="B20" s="43">
        <v>43465</v>
      </c>
    </row>
    <row r="21" spans="2:2" x14ac:dyDescent="0.2">
      <c r="B21" s="43">
        <v>43466</v>
      </c>
    </row>
    <row r="22" spans="2:2" x14ac:dyDescent="0.2">
      <c r="B22" s="43">
        <v>43528</v>
      </c>
    </row>
    <row r="23" spans="2:2" x14ac:dyDescent="0.2">
      <c r="B23" s="43">
        <v>43529</v>
      </c>
    </row>
    <row r="24" spans="2:2" x14ac:dyDescent="0.2">
      <c r="B24" s="43">
        <v>43548</v>
      </c>
    </row>
    <row r="25" spans="2:2" x14ac:dyDescent="0.2">
      <c r="B25" s="43">
        <v>43557</v>
      </c>
    </row>
    <row r="26" spans="2:2" x14ac:dyDescent="0.2">
      <c r="B26" s="43">
        <v>43573</v>
      </c>
    </row>
    <row r="27" spans="2:2" x14ac:dyDescent="0.2">
      <c r="B27" s="43">
        <v>43574</v>
      </c>
    </row>
    <row r="28" spans="2:2" x14ac:dyDescent="0.2">
      <c r="B28" s="43">
        <v>43586</v>
      </c>
    </row>
    <row r="29" spans="2:2" x14ac:dyDescent="0.2">
      <c r="B29" s="43">
        <v>43610</v>
      </c>
    </row>
    <row r="30" spans="2:2" x14ac:dyDescent="0.2">
      <c r="B30" s="43">
        <v>43633</v>
      </c>
    </row>
    <row r="31" spans="2:2" x14ac:dyDescent="0.2">
      <c r="B31" s="43">
        <v>43636</v>
      </c>
    </row>
    <row r="32" spans="2:2" x14ac:dyDescent="0.2">
      <c r="B32" s="43">
        <v>43654</v>
      </c>
    </row>
    <row r="33" spans="2:2" x14ac:dyDescent="0.2">
      <c r="B33" s="43">
        <v>43655</v>
      </c>
    </row>
    <row r="34" spans="2:2" x14ac:dyDescent="0.2">
      <c r="B34" s="43">
        <v>43696</v>
      </c>
    </row>
    <row r="35" spans="2:2" x14ac:dyDescent="0.2">
      <c r="B35" s="43">
        <v>43752</v>
      </c>
    </row>
    <row r="36" spans="2:2" x14ac:dyDescent="0.2">
      <c r="B36" s="43">
        <v>43775</v>
      </c>
    </row>
    <row r="37" spans="2:2" x14ac:dyDescent="0.2">
      <c r="B37" s="43">
        <v>43787</v>
      </c>
    </row>
    <row r="38" spans="2:2" x14ac:dyDescent="0.2">
      <c r="B38" s="43">
        <v>43823</v>
      </c>
    </row>
    <row r="39" spans="2:2" x14ac:dyDescent="0.2">
      <c r="B39" s="43">
        <v>43824</v>
      </c>
    </row>
    <row r="40" spans="2:2" x14ac:dyDescent="0.2">
      <c r="B40" s="43">
        <v>43830</v>
      </c>
    </row>
    <row r="41" spans="2:2" x14ac:dyDescent="0.2">
      <c r="B41" s="43">
        <v>43831</v>
      </c>
    </row>
    <row r="42" spans="2:2" x14ac:dyDescent="0.2">
      <c r="B42" s="43">
        <v>43885</v>
      </c>
    </row>
    <row r="43" spans="2:2" x14ac:dyDescent="0.2">
      <c r="B43" s="43">
        <v>43886</v>
      </c>
    </row>
    <row r="44" spans="2:2" x14ac:dyDescent="0.2">
      <c r="B44" s="43">
        <v>43913</v>
      </c>
    </row>
    <row r="45" spans="2:2" x14ac:dyDescent="0.2">
      <c r="B45" s="43">
        <v>43914</v>
      </c>
    </row>
    <row r="46" spans="2:2" x14ac:dyDescent="0.2">
      <c r="B46" s="43">
        <v>43923</v>
      </c>
    </row>
    <row r="47" spans="2:2" x14ac:dyDescent="0.2">
      <c r="B47" s="43">
        <v>43930</v>
      </c>
    </row>
    <row r="48" spans="2:2" x14ac:dyDescent="0.2">
      <c r="B48" s="43">
        <v>43931</v>
      </c>
    </row>
    <row r="49" spans="2:2" x14ac:dyDescent="0.2">
      <c r="B49" s="43">
        <v>43952</v>
      </c>
    </row>
    <row r="50" spans="2:2" x14ac:dyDescent="0.2">
      <c r="B50" s="43">
        <v>43976</v>
      </c>
    </row>
    <row r="51" spans="2:2" x14ac:dyDescent="0.2">
      <c r="B51" s="43">
        <v>43997</v>
      </c>
    </row>
    <row r="52" spans="2:2" x14ac:dyDescent="0.2">
      <c r="B52" s="43">
        <v>44002</v>
      </c>
    </row>
    <row r="53" spans="2:2" x14ac:dyDescent="0.2">
      <c r="B53" s="43">
        <v>44021</v>
      </c>
    </row>
    <row r="54" spans="2:2" x14ac:dyDescent="0.2">
      <c r="B54" s="43">
        <v>44022</v>
      </c>
    </row>
    <row r="55" spans="2:2" x14ac:dyDescent="0.2">
      <c r="B55" s="43">
        <v>44060</v>
      </c>
    </row>
    <row r="56" spans="2:2" x14ac:dyDescent="0.2">
      <c r="B56" s="43">
        <v>44116</v>
      </c>
    </row>
    <row r="57" spans="2:2" x14ac:dyDescent="0.2">
      <c r="B57" s="43">
        <v>44141</v>
      </c>
    </row>
    <row r="58" spans="2:2" x14ac:dyDescent="0.2">
      <c r="B58" s="43">
        <v>44158</v>
      </c>
    </row>
    <row r="59" spans="2:2" x14ac:dyDescent="0.2">
      <c r="B59" s="43">
        <v>44172</v>
      </c>
    </row>
    <row r="60" spans="2:2" x14ac:dyDescent="0.2">
      <c r="B60" s="43">
        <v>44173</v>
      </c>
    </row>
    <row r="61" spans="2:2" x14ac:dyDescent="0.2">
      <c r="B61" s="43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40">
        <v>43202</v>
      </c>
    </row>
    <row r="2" spans="1:4" x14ac:dyDescent="0.2">
      <c r="A2" s="40">
        <v>43200</v>
      </c>
      <c r="B2">
        <v>1</v>
      </c>
      <c r="D2">
        <f>+IF(A1&lt;A2,B2,(IF(A1&lt;A3,B3,0)))</f>
        <v>2</v>
      </c>
    </row>
    <row r="3" spans="1:4" x14ac:dyDescent="0.2">
      <c r="A3" s="40">
        <v>43230</v>
      </c>
      <c r="B3">
        <v>2</v>
      </c>
    </row>
    <row r="4" spans="1:4" x14ac:dyDescent="0.2">
      <c r="A4" s="40">
        <v>43261</v>
      </c>
      <c r="B4">
        <v>3</v>
      </c>
    </row>
    <row r="5" spans="1:4" x14ac:dyDescent="0.2">
      <c r="A5" s="40">
        <v>43291</v>
      </c>
      <c r="B5">
        <v>4</v>
      </c>
    </row>
    <row r="6" spans="1:4" x14ac:dyDescent="0.2">
      <c r="A6" s="40">
        <v>43322</v>
      </c>
      <c r="B6">
        <v>5</v>
      </c>
    </row>
    <row r="7" spans="1:4" x14ac:dyDescent="0.2">
      <c r="A7" s="40">
        <v>43353</v>
      </c>
      <c r="B7">
        <v>6</v>
      </c>
    </row>
    <row r="8" spans="1:4" x14ac:dyDescent="0.2">
      <c r="A8" s="40">
        <v>43383</v>
      </c>
      <c r="B8">
        <v>7</v>
      </c>
    </row>
    <row r="9" spans="1:4" x14ac:dyDescent="0.2">
      <c r="A9" s="40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7</vt:lpstr>
      <vt:lpstr>TM20</vt:lpstr>
      <vt:lpstr>Feriados</vt:lpstr>
      <vt:lpstr>Hoja2</vt:lpstr>
      <vt:lpstr>'Clase 7'!Área_de_impresión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Mauro Jorge Zambon</cp:lastModifiedBy>
  <cp:lastPrinted>2010-08-11T18:04:28Z</cp:lastPrinted>
  <dcterms:created xsi:type="dcterms:W3CDTF">2010-06-02T16:23:26Z</dcterms:created>
  <dcterms:modified xsi:type="dcterms:W3CDTF">2022-07-06T13:55:35Z</dcterms:modified>
</cp:coreProperties>
</file>