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 SERVICIOS\DIFUSION\"/>
    </mc:Choice>
  </mc:AlternateContent>
  <bookViews>
    <workbookView xWindow="240" yWindow="225" windowWidth="11280" windowHeight="7920"/>
  </bookViews>
  <sheets>
    <sheet name="Serie V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'Serie V'!$D$1:$P$42</definedName>
  </definedNames>
  <calcPr calcId="162913"/>
</workbook>
</file>

<file path=xl/calcChain.xml><?xml version="1.0" encoding="utf-8"?>
<calcChain xmlns="http://schemas.openxmlformats.org/spreadsheetml/2006/main">
  <c r="P28" i="1" l="1"/>
  <c r="I28" i="1" s="1"/>
  <c r="P29" i="1"/>
  <c r="I29" i="1" s="1"/>
  <c r="P30" i="1"/>
  <c r="I30" i="1" s="1"/>
  <c r="P27" i="1"/>
  <c r="N26" i="1"/>
  <c r="G13" i="1"/>
  <c r="J18" i="1"/>
  <c r="J19" i="1"/>
  <c r="J20" i="1"/>
  <c r="I27" i="1"/>
  <c r="I26" i="1"/>
  <c r="C28" i="1"/>
  <c r="C29" i="1"/>
  <c r="C30" i="1"/>
  <c r="G14" i="1"/>
  <c r="B26" i="1" l="1"/>
  <c r="D26" i="1" l="1"/>
  <c r="D2" i="7" l="1"/>
  <c r="C27" i="1" l="1"/>
  <c r="F2" i="4"/>
  <c r="E26" i="1" l="1"/>
  <c r="L25" i="1"/>
  <c r="L27" i="1"/>
  <c r="L28" i="1" s="1"/>
  <c r="L29" i="1" s="1"/>
  <c r="L30" i="1" s="1"/>
  <c r="J17" i="1"/>
  <c r="K32" i="1"/>
  <c r="J21" i="1" l="1"/>
  <c r="E27" i="1"/>
  <c r="E28" i="1" s="1"/>
  <c r="F26" i="1"/>
  <c r="I25" i="1"/>
  <c r="E29" i="1" l="1"/>
  <c r="F28" i="1"/>
  <c r="G28" i="1"/>
  <c r="J28" i="1" s="1"/>
  <c r="K18" i="1" s="1"/>
  <c r="L18" i="1" s="1"/>
  <c r="G27" i="1"/>
  <c r="J27" i="1" s="1"/>
  <c r="K17" i="1" s="1"/>
  <c r="F27" i="1"/>
  <c r="H28" i="1" l="1"/>
  <c r="Q28" i="1" s="1"/>
  <c r="I18" i="1"/>
  <c r="D28" i="1"/>
  <c r="O28" i="1"/>
  <c r="M28" i="1"/>
  <c r="E30" i="1"/>
  <c r="F29" i="1"/>
  <c r="G29" i="1"/>
  <c r="J29" i="1" s="1"/>
  <c r="K19" i="1" s="1"/>
  <c r="L19" i="1" s="1"/>
  <c r="O27" i="1"/>
  <c r="D27" i="1"/>
  <c r="H27" i="1"/>
  <c r="Q27" i="1" s="1"/>
  <c r="M27" i="1"/>
  <c r="I17" i="1"/>
  <c r="H29" i="1" l="1"/>
  <c r="Q29" i="1" s="1"/>
  <c r="I19" i="1"/>
  <c r="O29" i="1"/>
  <c r="D29" i="1"/>
  <c r="M29" i="1"/>
  <c r="G30" i="1"/>
  <c r="J30" i="1" s="1"/>
  <c r="K20" i="1" s="1"/>
  <c r="L20" i="1" s="1"/>
  <c r="F30" i="1"/>
  <c r="S28" i="1"/>
  <c r="N28" i="1"/>
  <c r="M26" i="1"/>
  <c r="N27" i="1"/>
  <c r="S27" i="1"/>
  <c r="L17" i="1"/>
  <c r="N29" i="1" l="1"/>
  <c r="S29" i="1"/>
  <c r="H30" i="1"/>
  <c r="Q30" i="1" s="1"/>
  <c r="I20" i="1"/>
  <c r="O30" i="1"/>
  <c r="D30" i="1"/>
  <c r="M30" i="1"/>
  <c r="N30" i="1" l="1"/>
  <c r="S30" i="1"/>
  <c r="K21" i="1" l="1"/>
  <c r="L21" i="1" s="1"/>
  <c r="K10" i="1" l="1"/>
  <c r="K11" i="1" s="1"/>
  <c r="N32" i="1"/>
  <c r="R28" i="1" l="1"/>
  <c r="T28" i="1" s="1"/>
  <c r="U28" i="1" s="1"/>
  <c r="R27" i="1"/>
  <c r="T27" i="1" s="1"/>
  <c r="U27" i="1" s="1"/>
  <c r="R30" i="1"/>
  <c r="T30" i="1" s="1"/>
  <c r="U30" i="1" s="1"/>
  <c r="R24" i="1"/>
  <c r="R29" i="1"/>
  <c r="T29" i="1" s="1"/>
  <c r="U29" i="1" s="1"/>
  <c r="T32" i="1" l="1"/>
  <c r="U32" i="1"/>
  <c r="K12" i="1" l="1"/>
  <c r="K13" i="1" s="1"/>
</calcChain>
</file>

<file path=xl/comments1.xml><?xml version="1.0" encoding="utf-8"?>
<comments xmlns="http://schemas.openxmlformats.org/spreadsheetml/2006/main">
  <authors>
    <author>Lintura Leandro</author>
  </authors>
  <commentList>
    <comment ref="O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Ingrese margen a licitar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promedio de la Badlar proyectada para cada Periodo</t>
        </r>
      </text>
    </comment>
  </commentList>
</comments>
</file>

<file path=xl/sharedStrings.xml><?xml version="1.0" encoding="utf-8"?>
<sst xmlns="http://schemas.openxmlformats.org/spreadsheetml/2006/main" count="49" uniqueCount="47">
  <si>
    <t>Fecha de Emisión:</t>
  </si>
  <si>
    <t>TIR:</t>
  </si>
  <si>
    <t>Fecha de Vto:</t>
  </si>
  <si>
    <t>Cupon:</t>
  </si>
  <si>
    <t>Ultimo Pago de Cupón: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</si>
  <si>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</si>
  <si>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</si>
  <si>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</si>
  <si>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</si>
  <si>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</si>
  <si>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</si>
  <si>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</si>
  <si>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</si>
  <si>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</si>
  <si>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</si>
  <si>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</si>
  <si>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</si>
  <si>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</si>
  <si>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</si>
  <si>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</si>
  <si>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</si>
  <si>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</si>
  <si>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</si>
  <si>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</si>
  <si>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</si>
  <si>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</si>
  <si>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</si>
  <si>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</si>
  <si>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</si>
  <si>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</si>
  <si>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</si>
  <si>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</si>
  <si>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Badlar + Margen</t>
  </si>
  <si>
    <t>Badlar Privada</t>
  </si>
  <si>
    <t>intereses</t>
  </si>
  <si>
    <t>capital</t>
  </si>
  <si>
    <t>% capital</t>
  </si>
  <si>
    <t>Mes</t>
  </si>
  <si>
    <t>Precio:</t>
  </si>
  <si>
    <t>Intereses:</t>
  </si>
  <si>
    <t>Badlar:</t>
  </si>
  <si>
    <t>Duration (años):</t>
  </si>
  <si>
    <t>Duration (meses):</t>
  </si>
  <si>
    <t>Avalistas:</t>
  </si>
  <si>
    <t>ON Pyme CNV Garantizada Agro Servicios Serie I</t>
  </si>
  <si>
    <t>Mariva, Bind, Sáenz</t>
  </si>
  <si>
    <t>Semestral vencido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</si>
</sst>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_ * #,##0.0000_ ;_ * \-#,##0.0000_ ;_ * &quot;-&quot;??_ ;_ @_ 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B87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165" fontId="3" fillId="2" borderId="4" xfId="2" applyNumberFormat="1" applyFont="1" applyFill="1" applyBorder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0" fontId="2" fillId="2" borderId="3" xfId="2" applyNumberFormat="1" applyFont="1" applyFill="1" applyBorder="1" applyAlignment="1" applyProtection="1">
      <alignment horizontal="center"/>
    </xf>
    <xf numFmtId="170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4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right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3" xfId="0" applyNumberFormat="1" applyFont="1" applyFill="1" applyBorder="1" applyAlignment="1" applyProtection="1">
      <alignment horizontal="center" vertical="center"/>
    </xf>
    <xf numFmtId="40" fontId="2" fillId="4" borderId="3" xfId="0" applyNumberFormat="1" applyFont="1" applyFill="1" applyBorder="1" applyAlignment="1" applyProtection="1">
      <alignment horizontal="center" vertical="center"/>
    </xf>
    <xf numFmtId="165" fontId="2" fillId="0" borderId="4" xfId="0" applyNumberFormat="1" applyFont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5" borderId="11" xfId="0" applyFont="1" applyFill="1" applyBorder="1" applyAlignment="1" applyProtection="1">
      <alignment horizontal="center"/>
    </xf>
    <xf numFmtId="165" fontId="13" fillId="5" borderId="12" xfId="2" applyNumberFormat="1" applyFont="1" applyFill="1" applyBorder="1" applyAlignment="1" applyProtection="1">
      <alignment horizontal="center"/>
    </xf>
    <xf numFmtId="0" fontId="13" fillId="5" borderId="12" xfId="0" applyFont="1" applyFill="1" applyBorder="1" applyAlignment="1" applyProtection="1">
      <alignment horizontal="center"/>
    </xf>
    <xf numFmtId="15" fontId="14" fillId="5" borderId="5" xfId="0" applyNumberFormat="1" applyFont="1" applyFill="1" applyBorder="1" applyAlignment="1" applyProtection="1">
      <alignment horizontal="center"/>
    </xf>
    <xf numFmtId="15" fontId="13" fillId="5" borderId="11" xfId="0" applyNumberFormat="1" applyFont="1" applyFill="1" applyBorder="1" applyAlignment="1" applyProtection="1">
      <alignment horizontal="center"/>
    </xf>
    <xf numFmtId="4" fontId="13" fillId="5" borderId="12" xfId="2" applyNumberFormat="1" applyFont="1" applyFill="1" applyBorder="1" applyAlignment="1" applyProtection="1">
      <alignment horizontal="center"/>
    </xf>
    <xf numFmtId="4" fontId="13" fillId="5" borderId="12" xfId="0" applyNumberFormat="1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Continuous"/>
    </xf>
    <xf numFmtId="0" fontId="14" fillId="5" borderId="15" xfId="0" applyFont="1" applyFill="1" applyBorder="1" applyAlignment="1" applyProtection="1">
      <alignment horizontal="centerContinuous"/>
    </xf>
    <xf numFmtId="0" fontId="13" fillId="5" borderId="6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horizontal="center"/>
    </xf>
    <xf numFmtId="15" fontId="2" fillId="0" borderId="4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1" xfId="0" applyFont="1" applyBorder="1"/>
    <xf numFmtId="14" fontId="15" fillId="7" borderId="11" xfId="0" applyNumberFormat="1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right" vertical="center" wrapText="1"/>
    </xf>
    <xf numFmtId="14" fontId="15" fillId="6" borderId="11" xfId="0" applyNumberFormat="1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9" xfId="0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166" fontId="2" fillId="0" borderId="0" xfId="3" applyNumberFormat="1" applyFont="1" applyBorder="1" applyAlignment="1" applyProtection="1">
      <alignment horizontal="center"/>
    </xf>
    <xf numFmtId="15" fontId="2" fillId="0" borderId="6" xfId="0" applyNumberFormat="1" applyFont="1" applyFill="1" applyBorder="1" applyAlignment="1" applyProtection="1">
      <alignment horizontal="center"/>
    </xf>
    <xf numFmtId="166" fontId="2" fillId="0" borderId="9" xfId="3" applyNumberFormat="1" applyFont="1" applyBorder="1" applyAlignment="1" applyProtection="1">
      <alignment horizontal="center"/>
    </xf>
    <xf numFmtId="167" fontId="2" fillId="0" borderId="9" xfId="1" applyNumberFormat="1" applyFont="1" applyBorder="1" applyAlignment="1" applyProtection="1">
      <alignment horizontal="center"/>
    </xf>
    <xf numFmtId="165" fontId="2" fillId="0" borderId="6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9" fontId="2" fillId="0" borderId="11" xfId="0" applyNumberFormat="1" applyFont="1" applyBorder="1" applyAlignment="1" applyProtection="1">
      <alignment horizontal="center"/>
    </xf>
    <xf numFmtId="166" fontId="2" fillId="0" borderId="0" xfId="3" applyNumberFormat="1" applyFont="1" applyFill="1" applyProtection="1"/>
    <xf numFmtId="171" fontId="2" fillId="0" borderId="0" xfId="1" applyNumberFormat="1" applyFont="1" applyFill="1" applyProtection="1"/>
    <xf numFmtId="166" fontId="7" fillId="4" borderId="3" xfId="3" applyNumberFormat="1" applyFont="1" applyFill="1" applyBorder="1" applyAlignment="1" applyProtection="1">
      <alignment horizontal="center"/>
    </xf>
    <xf numFmtId="10" fontId="3" fillId="4" borderId="3" xfId="0" applyNumberFormat="1" applyFont="1" applyFill="1" applyBorder="1" applyAlignment="1" applyProtection="1">
      <alignment horizontal="center"/>
    </xf>
    <xf numFmtId="10" fontId="3" fillId="4" borderId="15" xfId="0" applyNumberFormat="1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4" borderId="0" xfId="1" applyNumberFormat="1" applyFont="1" applyFill="1" applyBorder="1" applyAlignment="1" applyProtection="1">
      <alignment horizontal="center"/>
    </xf>
    <xf numFmtId="2" fontId="3" fillId="4" borderId="13" xfId="1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right"/>
    </xf>
    <xf numFmtId="165" fontId="13" fillId="5" borderId="1" xfId="2" applyNumberFormat="1" applyFont="1" applyFill="1" applyBorder="1" applyAlignment="1" applyProtection="1">
      <alignment horizontal="center" vertical="center" wrapText="1"/>
    </xf>
    <xf numFmtId="165" fontId="13" fillId="5" borderId="6" xfId="2" applyNumberFormat="1" applyFont="1" applyFill="1" applyBorder="1" applyAlignment="1" applyProtection="1">
      <alignment horizontal="center" vertical="center" wrapText="1"/>
    </xf>
    <xf numFmtId="165" fontId="13" fillId="5" borderId="3" xfId="2" applyNumberFormat="1" applyFont="1" applyFill="1" applyBorder="1" applyAlignment="1" applyProtection="1">
      <alignment horizontal="center" vertical="center" wrapText="1"/>
    </xf>
    <xf numFmtId="165" fontId="13" fillId="5" borderId="9" xfId="2" applyNumberFormat="1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165" fontId="3" fillId="4" borderId="9" xfId="2" applyNumberFormat="1" applyFont="1" applyFill="1" applyBorder="1" applyAlignment="1" applyProtection="1">
      <alignment horizontal="center"/>
      <protection locked="0"/>
    </xf>
    <xf numFmtId="165" fontId="3" fillId="4" borderId="7" xfId="2" applyNumberFormat="1" applyFont="1" applyFill="1" applyBorder="1" applyAlignment="1" applyProtection="1">
      <alignment horizontal="center"/>
      <protection locked="0"/>
    </xf>
    <xf numFmtId="0" fontId="11" fillId="5" borderId="14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center"/>
    </xf>
    <xf numFmtId="0" fontId="12" fillId="5" borderId="10" xfId="0" applyFont="1" applyFill="1" applyBorder="1" applyAlignment="1" applyProtection="1"/>
    <xf numFmtId="0" fontId="12" fillId="5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4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 applyProtection="1">
      <alignment horizontal="center"/>
      <protection locked="0"/>
    </xf>
    <xf numFmtId="165" fontId="3" fillId="3" borderId="13" xfId="2" applyNumberFormat="1" applyFont="1" applyFill="1" applyBorder="1" applyAlignment="1" applyProtection="1">
      <alignment horizontal="center"/>
      <protection locked="0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3" xfId="0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13" xfId="2" applyNumberFormat="1" applyFont="1" applyFill="1" applyBorder="1" applyAlignment="1" applyProtection="1">
      <alignment horizontal="center"/>
    </xf>
    <xf numFmtId="165" fontId="3" fillId="4" borderId="3" xfId="2" applyNumberFormat="1" applyFont="1" applyFill="1" applyBorder="1" applyAlignment="1" applyProtection="1">
      <alignment horizontal="center"/>
      <protection locked="0"/>
    </xf>
    <xf numFmtId="165" fontId="3" fillId="4" borderId="15" xfId="2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3" xfId="0" applyNumberFormat="1" applyFont="1" applyFill="1" applyBorder="1" applyAlignment="1" applyProtection="1">
      <alignment horizontal="center"/>
    </xf>
    <xf numFmtId="166" fontId="2" fillId="8" borderId="2" xfId="3" applyNumberFormat="1" applyFont="1" applyFill="1" applyBorder="1" applyAlignment="1" applyProtection="1">
      <alignment horizontal="center"/>
      <protection locked="0"/>
    </xf>
    <xf numFmtId="166" fontId="2" fillId="8" borderId="5" xfId="3" applyNumberFormat="1" applyFont="1" applyFill="1" applyBorder="1" applyAlignment="1" applyProtection="1">
      <alignment horizontal="center"/>
      <protection locked="0"/>
    </xf>
    <xf numFmtId="166" fontId="2" fillId="8" borderId="8" xfId="3" applyNumberFormat="1" applyFont="1" applyFill="1" applyBorder="1" applyAlignment="1" applyProtection="1">
      <alignment horizontal="center"/>
      <protection locked="0"/>
    </xf>
    <xf numFmtId="169" fontId="3" fillId="8" borderId="0" xfId="0" applyNumberFormat="1" applyFont="1" applyFill="1" applyBorder="1" applyAlignment="1" applyProtection="1">
      <alignment horizontal="center"/>
      <protection locked="0"/>
    </xf>
    <xf numFmtId="169" fontId="3" fillId="8" borderId="13" xfId="0" applyNumberFormat="1" applyFont="1" applyFill="1" applyBorder="1" applyAlignment="1" applyProtection="1">
      <alignment horizontal="center"/>
      <protection locked="0"/>
    </xf>
    <xf numFmtId="10" fontId="3" fillId="8" borderId="0" xfId="3" applyNumberFormat="1" applyFont="1" applyFill="1" applyBorder="1" applyAlignment="1" applyProtection="1">
      <alignment horizontal="center"/>
      <protection locked="0"/>
    </xf>
    <xf numFmtId="10" fontId="3" fillId="8" borderId="13" xfId="3" applyNumberFormat="1" applyFont="1" applyFill="1" applyBorder="1" applyAlignment="1" applyProtection="1">
      <alignment horizontal="center"/>
      <protection locked="0"/>
    </xf>
    <xf numFmtId="166" fontId="3" fillId="8" borderId="9" xfId="3" applyNumberFormat="1" applyFont="1" applyFill="1" applyBorder="1" applyAlignment="1" applyProtection="1">
      <alignment horizontal="center"/>
      <protection locked="0"/>
    </xf>
    <xf numFmtId="166" fontId="3" fillId="8" borderId="7" xfId="3" applyNumberFormat="1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B871"/>
      <color rgb="FF024E10"/>
      <color rgb="FFBBFE00"/>
      <color rgb="FF99CC00"/>
      <color rgb="FFFFFF99"/>
      <color rgb="FFD1F6FF"/>
      <color rgb="FFFFFF66"/>
      <color rgb="FF1E4287"/>
      <color rgb="FF640000"/>
      <color rgb="FF0021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33</xdr:row>
      <xdr:rowOff>38100</xdr:rowOff>
    </xdr:from>
    <xdr:to>
      <xdr:col>16</xdr:col>
      <xdr:colOff>19051</xdr:colOff>
      <xdr:row>38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los Valores Negociables, basarse en sus propios cálculos y evaluación de los Términos y Condiciones de los Valores Negociables descriptos en el Prospecto de Programa y en el Suplemento de Precio que ha tenido a su disposición, a fin de determinar el rendimiento de los mismos.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esta arroje no serán vinculantes; por tal motivo los Colocadores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26773</xdr:colOff>
      <xdr:row>1</xdr:row>
      <xdr:rowOff>123825</xdr:rowOff>
    </xdr:from>
    <xdr:to>
      <xdr:col>10</xdr:col>
      <xdr:colOff>66674</xdr:colOff>
      <xdr:row>5</xdr:row>
      <xdr:rowOff>114300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89123" y="266700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10</xdr:col>
      <xdr:colOff>180975</xdr:colOff>
      <xdr:row>1</xdr:row>
      <xdr:rowOff>104775</xdr:rowOff>
    </xdr:from>
    <xdr:to>
      <xdr:col>12</xdr:col>
      <xdr:colOff>457200</xdr:colOff>
      <xdr:row>5</xdr:row>
      <xdr:rowOff>134910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01" t="4999" r="25666" b="7014"/>
        <a:stretch/>
      </xdr:blipFill>
      <xdr:spPr>
        <a:xfrm>
          <a:off x="5419725" y="247650"/>
          <a:ext cx="1962150" cy="601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X13" sqref="X13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4" style="1" customWidth="1"/>
    <col min="8" max="8" width="9.140625" style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24" width="11.7109375" style="1" bestFit="1" customWidth="1"/>
    <col min="25" max="16384" width="11.42578125" style="1"/>
  </cols>
  <sheetData>
    <row r="1" spans="3:142" x14ac:dyDescent="0.2">
      <c r="P1" s="37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</row>
    <row r="2" spans="3:142" x14ac:dyDescent="0.2"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</row>
    <row r="3" spans="3:142" x14ac:dyDescent="0.2"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</row>
    <row r="4" spans="3:142" x14ac:dyDescent="0.2"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</row>
    <row r="5" spans="3:142" x14ac:dyDescent="0.2">
      <c r="I5" s="2"/>
      <c r="J5" s="2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</row>
    <row r="6" spans="3:142" x14ac:dyDescent="0.2"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</row>
    <row r="7" spans="3:142" x14ac:dyDescent="0.2"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</row>
    <row r="8" spans="3:142" ht="15.75" x14ac:dyDescent="0.25">
      <c r="F8" s="111" t="s">
        <v>44</v>
      </c>
      <c r="G8" s="112"/>
      <c r="H8" s="112"/>
      <c r="I8" s="112"/>
      <c r="J8" s="112"/>
      <c r="K8" s="112"/>
      <c r="L8" s="112"/>
      <c r="M8" s="112"/>
      <c r="N8" s="112"/>
      <c r="O8" s="113"/>
      <c r="P8" s="114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</row>
    <row r="9" spans="3:142" x14ac:dyDescent="0.2">
      <c r="L9" s="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</row>
    <row r="10" spans="3:142" ht="12.75" customHeight="1" x14ac:dyDescent="0.2">
      <c r="F10" s="39" t="s">
        <v>0</v>
      </c>
      <c r="G10" s="127">
        <v>44529</v>
      </c>
      <c r="H10" s="128"/>
      <c r="I10" s="117" t="s">
        <v>1</v>
      </c>
      <c r="J10" s="118"/>
      <c r="K10" s="91">
        <f>XIRR(N26:N30,D26:D30)</f>
        <v>0.44305199980735777</v>
      </c>
      <c r="L10" s="91"/>
      <c r="M10" s="117" t="s">
        <v>39</v>
      </c>
      <c r="N10" s="118"/>
      <c r="O10" s="91" t="s">
        <v>46</v>
      </c>
      <c r="P10" s="92"/>
      <c r="Q10" s="74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</row>
    <row r="11" spans="3:142" ht="12.75" customHeight="1" x14ac:dyDescent="0.2">
      <c r="F11" s="38" t="s">
        <v>2</v>
      </c>
      <c r="G11" s="125">
        <v>45259</v>
      </c>
      <c r="H11" s="126"/>
      <c r="I11" s="115" t="s">
        <v>25</v>
      </c>
      <c r="J11" s="116"/>
      <c r="K11" s="97">
        <f>+NOMINAL(K10,2)</f>
        <v>0.40254198698574895</v>
      </c>
      <c r="L11" s="97"/>
      <c r="M11" s="98" t="s">
        <v>38</v>
      </c>
      <c r="N11" s="99"/>
      <c r="O11" s="129">
        <v>1</v>
      </c>
      <c r="P11" s="130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</row>
    <row r="12" spans="3:142" ht="12.75" customHeight="1" x14ac:dyDescent="0.2">
      <c r="C12" s="73"/>
      <c r="F12" s="40" t="s">
        <v>3</v>
      </c>
      <c r="G12" s="123" t="s">
        <v>32</v>
      </c>
      <c r="H12" s="124"/>
      <c r="I12" s="119" t="s">
        <v>41</v>
      </c>
      <c r="J12" s="120"/>
      <c r="K12" s="95">
        <f>+(U32/T32)</f>
        <v>1.2314735413287543</v>
      </c>
      <c r="L12" s="96"/>
      <c r="M12" s="119" t="s">
        <v>6</v>
      </c>
      <c r="N12" s="120"/>
      <c r="O12" s="134">
        <v>100000000</v>
      </c>
      <c r="P12" s="135"/>
      <c r="R12" s="49"/>
      <c r="T12" s="48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</row>
    <row r="13" spans="3:142" ht="12.75" customHeight="1" x14ac:dyDescent="0.2">
      <c r="F13" s="38" t="s">
        <v>4</v>
      </c>
      <c r="G13" s="121">
        <f>G11</f>
        <v>45259</v>
      </c>
      <c r="H13" s="122"/>
      <c r="I13" s="115" t="s">
        <v>42</v>
      </c>
      <c r="J13" s="116"/>
      <c r="K13" s="94">
        <f>+K12*12</f>
        <v>14.777682495945051</v>
      </c>
      <c r="L13" s="94"/>
      <c r="M13" s="98" t="s">
        <v>9</v>
      </c>
      <c r="N13" s="99"/>
      <c r="O13" s="136">
        <v>0.06</v>
      </c>
      <c r="P13" s="137"/>
      <c r="R13" s="49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</row>
    <row r="14" spans="3:142" ht="12.75" customHeight="1" x14ac:dyDescent="0.2">
      <c r="F14" s="41" t="s">
        <v>5</v>
      </c>
      <c r="G14" s="109">
        <f>+G10</f>
        <v>44529</v>
      </c>
      <c r="H14" s="110"/>
      <c r="I14" s="100" t="s">
        <v>43</v>
      </c>
      <c r="J14" s="93"/>
      <c r="K14" s="140" t="s">
        <v>45</v>
      </c>
      <c r="L14" s="140"/>
      <c r="M14" s="100" t="s">
        <v>40</v>
      </c>
      <c r="N14" s="93"/>
      <c r="O14" s="138">
        <v>0.34250000000000003</v>
      </c>
      <c r="P14" s="139"/>
      <c r="R14" s="49"/>
      <c r="W14" s="35"/>
      <c r="X14" s="88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</row>
    <row r="15" spans="3:142" x14ac:dyDescent="0.2">
      <c r="G15" s="33"/>
      <c r="H15" s="7"/>
      <c r="I15" s="7"/>
      <c r="L15" s="8"/>
      <c r="M15" s="9"/>
      <c r="R15" s="49"/>
      <c r="W15" s="35"/>
      <c r="X15" s="89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</row>
    <row r="16" spans="3:142" x14ac:dyDescent="0.2">
      <c r="I16" s="50" t="s">
        <v>14</v>
      </c>
      <c r="J16" s="51" t="s">
        <v>23</v>
      </c>
      <c r="K16" s="51" t="s">
        <v>15</v>
      </c>
      <c r="L16" s="52" t="s">
        <v>16</v>
      </c>
      <c r="M16" s="9"/>
      <c r="R16" s="49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</row>
    <row r="17" spans="2:142" ht="12.75" customHeight="1" x14ac:dyDescent="0.2">
      <c r="I17" s="53">
        <f>+F27</f>
        <v>44711</v>
      </c>
      <c r="J17" s="29">
        <f>+$O$12*K27/100</f>
        <v>10000000</v>
      </c>
      <c r="K17" s="29">
        <f>+$O$12*J27/100</f>
        <v>20069863.013698634</v>
      </c>
      <c r="L17" s="30">
        <f>SUM(J17:K17)</f>
        <v>30069863.013698634</v>
      </c>
      <c r="M17" s="9"/>
      <c r="O17" s="63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</row>
    <row r="18" spans="2:142" ht="12.75" customHeight="1" x14ac:dyDescent="0.2">
      <c r="I18" s="53">
        <f>+F28</f>
        <v>44894</v>
      </c>
      <c r="J18" s="29">
        <f>+$O$12*K28/100</f>
        <v>20000000</v>
      </c>
      <c r="K18" s="29">
        <f>+$O$12*J28/100</f>
        <v>18162123.287671234</v>
      </c>
      <c r="L18" s="30">
        <f t="shared" ref="L18:L20" si="0">SUM(J18:K18)</f>
        <v>38162123.287671238</v>
      </c>
      <c r="M18" s="9"/>
      <c r="O18" s="63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</row>
    <row r="19" spans="2:142" ht="12.75" customHeight="1" x14ac:dyDescent="0.2">
      <c r="I19" s="53">
        <f>+F29</f>
        <v>45075</v>
      </c>
      <c r="J19" s="29">
        <f>+$O$12*K29/100</f>
        <v>30000000</v>
      </c>
      <c r="K19" s="29">
        <f>+$O$12*J29/100</f>
        <v>13971712.328767126</v>
      </c>
      <c r="L19" s="30">
        <f t="shared" si="0"/>
        <v>43971712.328767128</v>
      </c>
      <c r="M19" s="9"/>
      <c r="O19" s="63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</row>
    <row r="20" spans="2:142" ht="12.75" customHeight="1" x14ac:dyDescent="0.2">
      <c r="I20" s="53">
        <f>+F30</f>
        <v>45259</v>
      </c>
      <c r="J20" s="29">
        <f>+$O$12*K30/100</f>
        <v>40000000</v>
      </c>
      <c r="K20" s="29">
        <f>+$O$12*J30/100</f>
        <v>8116164.3835616447</v>
      </c>
      <c r="L20" s="30">
        <f t="shared" si="0"/>
        <v>48116164.383561641</v>
      </c>
      <c r="M20" s="9"/>
      <c r="O20" s="63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</row>
    <row r="21" spans="2:142" ht="12.75" customHeight="1" x14ac:dyDescent="0.2">
      <c r="I21" s="54" t="s">
        <v>16</v>
      </c>
      <c r="J21" s="55">
        <f>SUM(J17:J20)</f>
        <v>100000000</v>
      </c>
      <c r="K21" s="55">
        <f>SUM(K17:K20)</f>
        <v>60319863.013698637</v>
      </c>
      <c r="L21" s="56">
        <f>SUM(J21:K21)</f>
        <v>160319863.01369864</v>
      </c>
      <c r="M21" s="9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</row>
    <row r="22" spans="2:142" x14ac:dyDescent="0.2">
      <c r="G22" s="6"/>
      <c r="H22" s="7"/>
      <c r="I22" s="7"/>
      <c r="L22" s="8"/>
      <c r="M22" s="9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</row>
    <row r="23" spans="2:142" ht="14.25" customHeight="1" x14ac:dyDescent="0.2">
      <c r="F23" s="101" t="s">
        <v>24</v>
      </c>
      <c r="G23" s="103" t="s">
        <v>19</v>
      </c>
      <c r="H23" s="103" t="s">
        <v>20</v>
      </c>
      <c r="I23" s="103" t="s">
        <v>28</v>
      </c>
      <c r="J23" s="105" t="s">
        <v>27</v>
      </c>
      <c r="K23" s="105" t="s">
        <v>7</v>
      </c>
      <c r="L23" s="105" t="s">
        <v>21</v>
      </c>
      <c r="M23" s="107" t="s">
        <v>8</v>
      </c>
      <c r="N23" s="105" t="s">
        <v>22</v>
      </c>
      <c r="Q23" s="10" t="s">
        <v>26</v>
      </c>
      <c r="R23" s="10" t="s">
        <v>10</v>
      </c>
      <c r="S23" s="10" t="s">
        <v>11</v>
      </c>
      <c r="T23" s="10" t="s">
        <v>12</v>
      </c>
      <c r="U23" s="10" t="s">
        <v>13</v>
      </c>
      <c r="V23" s="10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</row>
    <row r="24" spans="2:142" x14ac:dyDescent="0.2">
      <c r="F24" s="102"/>
      <c r="G24" s="104"/>
      <c r="H24" s="104"/>
      <c r="I24" s="104"/>
      <c r="J24" s="106"/>
      <c r="K24" s="106"/>
      <c r="L24" s="106"/>
      <c r="M24" s="108"/>
      <c r="N24" s="106"/>
      <c r="O24" s="46"/>
      <c r="P24" s="47"/>
      <c r="Q24" s="11"/>
      <c r="R24" s="12">
        <f>+K10</f>
        <v>0.44305199980735777</v>
      </c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</row>
    <row r="25" spans="2:142" x14ac:dyDescent="0.2">
      <c r="B25" s="1" t="s">
        <v>30</v>
      </c>
      <c r="F25" s="13"/>
      <c r="G25" s="14"/>
      <c r="H25" s="14"/>
      <c r="I25" s="28">
        <f>+I26</f>
        <v>0.40250000000000002</v>
      </c>
      <c r="J25" s="15"/>
      <c r="K25" s="15"/>
      <c r="L25" s="16">
        <f>+L26</f>
        <v>100</v>
      </c>
      <c r="M25" s="17"/>
      <c r="N25" s="17"/>
      <c r="O25" s="57" t="s">
        <v>33</v>
      </c>
      <c r="P25" s="58"/>
      <c r="Q25" s="11"/>
      <c r="R25" s="12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</row>
    <row r="26" spans="2:142" s="20" customFormat="1" ht="12.75" customHeight="1" x14ac:dyDescent="0.2">
      <c r="B26" s="62">
        <f>+G10</f>
        <v>44529</v>
      </c>
      <c r="D26" s="62">
        <f>+G14</f>
        <v>44529</v>
      </c>
      <c r="E26" s="34">
        <f>+G10</f>
        <v>44529</v>
      </c>
      <c r="F26" s="42">
        <f>+E26</f>
        <v>44529</v>
      </c>
      <c r="G26" s="43"/>
      <c r="H26" s="43"/>
      <c r="I26" s="90">
        <f>+O14+$O$13</f>
        <v>0.40250000000000002</v>
      </c>
      <c r="J26" s="43"/>
      <c r="K26" s="43"/>
      <c r="L26" s="44">
        <v>100</v>
      </c>
      <c r="M26" s="44">
        <f>-O11*100</f>
        <v>-100</v>
      </c>
      <c r="N26" s="43">
        <f>+O12*-1</f>
        <v>-100000000</v>
      </c>
      <c r="O26" s="59" t="s">
        <v>17</v>
      </c>
      <c r="P26" s="60" t="s">
        <v>18</v>
      </c>
      <c r="Q26" s="18"/>
      <c r="R26" s="18"/>
      <c r="S26" s="19"/>
      <c r="T26" s="19"/>
      <c r="U26" s="19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</row>
    <row r="27" spans="2:142" s="20" customFormat="1" ht="12.75" customHeight="1" x14ac:dyDescent="0.2">
      <c r="B27" s="62">
        <v>44711</v>
      </c>
      <c r="C27" s="71">
        <f>+B27-B26</f>
        <v>182</v>
      </c>
      <c r="D27" s="62">
        <f>+F27</f>
        <v>44711</v>
      </c>
      <c r="E27" s="34">
        <f>+E26+C27</f>
        <v>44711</v>
      </c>
      <c r="F27" s="61">
        <f t="shared" ref="F27" si="1">+E27</f>
        <v>44711</v>
      </c>
      <c r="G27" s="21">
        <f>+E27-E26</f>
        <v>182</v>
      </c>
      <c r="H27" s="21">
        <f>+IF(F27-$G$14&lt;0,0,F27-$G$14)</f>
        <v>182</v>
      </c>
      <c r="I27" s="81">
        <f>+O14+$O$13</f>
        <v>0.40250000000000002</v>
      </c>
      <c r="J27" s="22">
        <f>+I27/365*G27*L26</f>
        <v>20.069863013698633</v>
      </c>
      <c r="K27" s="23">
        <v>10</v>
      </c>
      <c r="L27" s="23">
        <f>+L26-K27</f>
        <v>90</v>
      </c>
      <c r="M27" s="23">
        <f t="shared" ref="M27" si="2">+IF(F27&gt;$G$14,J27+K27,0)</f>
        <v>30.069863013698633</v>
      </c>
      <c r="N27" s="21">
        <f t="shared" ref="N27:N30" si="3">+M27*$O$12/100</f>
        <v>30069863.013698634</v>
      </c>
      <c r="O27" s="45">
        <f>+F27</f>
        <v>44711</v>
      </c>
      <c r="P27" s="131">
        <f>+$O$14</f>
        <v>0.34250000000000003</v>
      </c>
      <c r="Q27" s="24">
        <f>H27/365</f>
        <v>0.49863013698630138</v>
      </c>
      <c r="R27" s="24">
        <f>1/(1+$K$10)^(H27/365)</f>
        <v>0.83286997108879135</v>
      </c>
      <c r="S27" s="25">
        <f>+M27</f>
        <v>30.069863013698633</v>
      </c>
      <c r="T27" s="25">
        <f>+S27*R27</f>
        <v>25.044285938863098</v>
      </c>
      <c r="U27" s="25">
        <f>+T27*Q27</f>
        <v>12.487835728419407</v>
      </c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</row>
    <row r="28" spans="2:142" s="20" customFormat="1" ht="12.75" customHeight="1" x14ac:dyDescent="0.2">
      <c r="B28" s="62">
        <v>44894</v>
      </c>
      <c r="C28" s="71">
        <f t="shared" ref="C28:C30" si="4">+B28-B27</f>
        <v>183</v>
      </c>
      <c r="D28" s="62">
        <f t="shared" ref="D28:D30" si="5">+F28</f>
        <v>44894</v>
      </c>
      <c r="E28" s="34">
        <f t="shared" ref="E28:E30" si="6">+E27+C28</f>
        <v>44894</v>
      </c>
      <c r="F28" s="61">
        <f t="shared" ref="F28:F30" si="7">+E28</f>
        <v>44894</v>
      </c>
      <c r="G28" s="21">
        <f t="shared" ref="G28:G30" si="8">+E28-E27</f>
        <v>183</v>
      </c>
      <c r="H28" s="21">
        <f t="shared" ref="H28:H30" si="9">+IF(F28-$G$14&lt;0,0,F28-$G$14)</f>
        <v>365</v>
      </c>
      <c r="I28" s="81">
        <f t="shared" ref="I28:I30" si="10">+P28+$O$13</f>
        <v>0.40250000000000002</v>
      </c>
      <c r="J28" s="22">
        <f t="shared" ref="J28:J30" si="11">+I28/365*G28*L27</f>
        <v>18.162123287671236</v>
      </c>
      <c r="K28" s="23">
        <v>20</v>
      </c>
      <c r="L28" s="23">
        <f t="shared" ref="L28:L30" si="12">+L27-K28</f>
        <v>70</v>
      </c>
      <c r="M28" s="23">
        <f t="shared" ref="M28:M30" si="13">+IF(F28&gt;$G$14,J28+K28,0)</f>
        <v>38.162123287671236</v>
      </c>
      <c r="N28" s="21">
        <f t="shared" si="3"/>
        <v>38162123.287671238</v>
      </c>
      <c r="O28" s="45">
        <f t="shared" ref="O28:O30" si="14">+F28</f>
        <v>44894</v>
      </c>
      <c r="P28" s="132">
        <f t="shared" ref="P28:P30" si="15">+$O$14</f>
        <v>0.34250000000000003</v>
      </c>
      <c r="Q28" s="24">
        <f t="shared" ref="Q28:Q30" si="16">H28/365</f>
        <v>1</v>
      </c>
      <c r="R28" s="24">
        <f t="shared" ref="R28:R30" si="17">1/(1+$K$10)^(H28/365)</f>
        <v>0.69297572099515214</v>
      </c>
      <c r="S28" s="25">
        <f t="shared" ref="S28:S30" si="18">+M28</f>
        <v>38.162123287671236</v>
      </c>
      <c r="T28" s="25">
        <f t="shared" ref="T28:T30" si="19">+S28*R28</f>
        <v>26.445424899979859</v>
      </c>
      <c r="U28" s="25">
        <f t="shared" ref="U28:U30" si="20">+T28*Q28</f>
        <v>26.445424899979859</v>
      </c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</row>
    <row r="29" spans="2:142" s="20" customFormat="1" ht="12.75" customHeight="1" x14ac:dyDescent="0.2">
      <c r="B29" s="62">
        <v>45075</v>
      </c>
      <c r="C29" s="71">
        <f t="shared" si="4"/>
        <v>181</v>
      </c>
      <c r="D29" s="62">
        <f t="shared" si="5"/>
        <v>45075</v>
      </c>
      <c r="E29" s="34">
        <f t="shared" si="6"/>
        <v>45075</v>
      </c>
      <c r="F29" s="61">
        <f t="shared" si="7"/>
        <v>45075</v>
      </c>
      <c r="G29" s="21">
        <f t="shared" si="8"/>
        <v>181</v>
      </c>
      <c r="H29" s="21">
        <f t="shared" si="9"/>
        <v>546</v>
      </c>
      <c r="I29" s="81">
        <f t="shared" si="10"/>
        <v>0.40250000000000002</v>
      </c>
      <c r="J29" s="22">
        <f t="shared" si="11"/>
        <v>13.971712328767126</v>
      </c>
      <c r="K29" s="23">
        <v>30</v>
      </c>
      <c r="L29" s="23">
        <f t="shared" si="12"/>
        <v>40</v>
      </c>
      <c r="M29" s="23">
        <f t="shared" si="13"/>
        <v>43.971712328767126</v>
      </c>
      <c r="N29" s="21">
        <f t="shared" si="3"/>
        <v>43971712.328767128</v>
      </c>
      <c r="O29" s="45">
        <f t="shared" si="14"/>
        <v>45075</v>
      </c>
      <c r="P29" s="132">
        <f t="shared" si="15"/>
        <v>0.34250000000000003</v>
      </c>
      <c r="Q29" s="24">
        <f t="shared" si="16"/>
        <v>1.4958904109589042</v>
      </c>
      <c r="R29" s="24">
        <f t="shared" si="17"/>
        <v>0.57773890235617942</v>
      </c>
      <c r="S29" s="25">
        <f t="shared" si="18"/>
        <v>43.971712328767126</v>
      </c>
      <c r="T29" s="25">
        <f t="shared" si="19"/>
        <v>25.404168815543603</v>
      </c>
      <c r="U29" s="25">
        <f t="shared" si="20"/>
        <v>38.001852529552899</v>
      </c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</row>
    <row r="30" spans="2:142" s="20" customFormat="1" ht="12.75" customHeight="1" x14ac:dyDescent="0.2">
      <c r="B30" s="62">
        <v>45259</v>
      </c>
      <c r="C30" s="71">
        <f t="shared" si="4"/>
        <v>184</v>
      </c>
      <c r="D30" s="62">
        <f t="shared" si="5"/>
        <v>45259</v>
      </c>
      <c r="E30" s="34">
        <f t="shared" si="6"/>
        <v>45259</v>
      </c>
      <c r="F30" s="82">
        <f t="shared" si="7"/>
        <v>45259</v>
      </c>
      <c r="G30" s="76">
        <f t="shared" si="8"/>
        <v>184</v>
      </c>
      <c r="H30" s="76">
        <f t="shared" si="9"/>
        <v>730</v>
      </c>
      <c r="I30" s="83">
        <f t="shared" si="10"/>
        <v>0.40250000000000002</v>
      </c>
      <c r="J30" s="84">
        <f t="shared" si="11"/>
        <v>8.1161643835616442</v>
      </c>
      <c r="K30" s="77">
        <v>40</v>
      </c>
      <c r="L30" s="77">
        <f t="shared" si="12"/>
        <v>0</v>
      </c>
      <c r="M30" s="77">
        <f t="shared" si="13"/>
        <v>48.116164383561646</v>
      </c>
      <c r="N30" s="76">
        <f t="shared" si="3"/>
        <v>48116164.383561648</v>
      </c>
      <c r="O30" s="85">
        <f t="shared" si="14"/>
        <v>45259</v>
      </c>
      <c r="P30" s="133">
        <f t="shared" si="15"/>
        <v>0.34250000000000003</v>
      </c>
      <c r="Q30" s="24">
        <f t="shared" si="16"/>
        <v>2</v>
      </c>
      <c r="R30" s="24">
        <f t="shared" si="17"/>
        <v>0.48021534988875092</v>
      </c>
      <c r="S30" s="25">
        <f t="shared" si="18"/>
        <v>48.116164383561646</v>
      </c>
      <c r="T30" s="25">
        <f t="shared" si="19"/>
        <v>23.10612071475671</v>
      </c>
      <c r="U30" s="25">
        <f t="shared" si="20"/>
        <v>46.212241429513419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</row>
    <row r="31" spans="2:142" ht="12.75" customHeight="1" x14ac:dyDescent="0.2">
      <c r="F31" s="78"/>
      <c r="G31" s="21"/>
      <c r="H31" s="21"/>
      <c r="I31" s="79"/>
      <c r="J31" s="22"/>
      <c r="K31" s="77"/>
      <c r="L31" s="23"/>
      <c r="M31" s="23"/>
      <c r="N31" s="76"/>
      <c r="O31" s="80"/>
      <c r="Q31" s="1"/>
      <c r="R31" s="1"/>
      <c r="S31" s="1"/>
      <c r="T31" s="1"/>
      <c r="U31" s="1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</row>
    <row r="32" spans="2:142" x14ac:dyDescent="0.2">
      <c r="F32" s="26"/>
      <c r="G32" s="21"/>
      <c r="H32" s="21"/>
      <c r="I32" s="21"/>
      <c r="J32" s="21"/>
      <c r="K32" s="31">
        <f>SUM(K27:K30)</f>
        <v>100</v>
      </c>
      <c r="L32" s="23"/>
      <c r="M32" s="23"/>
      <c r="N32" s="32">
        <f>SUM(N26:N30)</f>
        <v>60319863.013698652</v>
      </c>
      <c r="Q32" s="27"/>
      <c r="R32" s="27"/>
      <c r="S32" s="25"/>
      <c r="T32" s="25">
        <f>SUM(T27:T30)</f>
        <v>100.00000036914327</v>
      </c>
      <c r="U32" s="25">
        <f>SUM(U27:U30)</f>
        <v>123.1473545874656</v>
      </c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</row>
    <row r="33" spans="9:142" x14ac:dyDescent="0.2"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</row>
    <row r="34" spans="9:142" x14ac:dyDescent="0.2">
      <c r="Q34" s="1"/>
      <c r="R34" s="1"/>
      <c r="S34" s="1"/>
      <c r="T34" s="1"/>
      <c r="U34" s="1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</row>
    <row r="35" spans="9:142" x14ac:dyDescent="0.2">
      <c r="Q35" s="1"/>
      <c r="R35" s="1"/>
      <c r="S35" s="1"/>
      <c r="T35" s="1"/>
      <c r="U35" s="1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</row>
    <row r="36" spans="9:142" x14ac:dyDescent="0.2">
      <c r="Q36" s="1"/>
      <c r="R36" s="1"/>
      <c r="S36" s="1"/>
      <c r="T36" s="1"/>
      <c r="U36" s="1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</row>
    <row r="37" spans="9:142" x14ac:dyDescent="0.2">
      <c r="Q37" s="1"/>
      <c r="R37" s="1"/>
      <c r="S37" s="1"/>
      <c r="T37" s="1"/>
      <c r="U37" s="1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</row>
    <row r="38" spans="9:142" ht="9.75" customHeight="1" x14ac:dyDescent="0.2">
      <c r="Q38" s="1"/>
      <c r="R38" s="1"/>
      <c r="S38" s="1"/>
      <c r="T38" s="1"/>
      <c r="U38" s="1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</row>
    <row r="39" spans="9:142" x14ac:dyDescent="0.2">
      <c r="Q39" s="1"/>
      <c r="R39" s="1"/>
      <c r="S39" s="1"/>
      <c r="T39" s="1"/>
      <c r="U39" s="1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</row>
    <row r="40" spans="9:142" x14ac:dyDescent="0.2">
      <c r="Q40" s="1"/>
      <c r="R40" s="1"/>
      <c r="S40" s="1"/>
      <c r="T40" s="1"/>
      <c r="U40" s="1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</row>
    <row r="41" spans="9:142" x14ac:dyDescent="0.2">
      <c r="Q41" s="1"/>
      <c r="R41" s="1"/>
      <c r="S41" s="1"/>
      <c r="T41" s="1"/>
      <c r="U41" s="1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</row>
    <row r="42" spans="9:142" x14ac:dyDescent="0.2">
      <c r="Q42" s="1"/>
      <c r="R42" s="1"/>
      <c r="S42" s="1"/>
      <c r="T42" s="1"/>
      <c r="U42" s="1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</row>
    <row r="43" spans="9:142" x14ac:dyDescent="0.2">
      <c r="Q43" s="1"/>
      <c r="R43" s="1"/>
      <c r="S43" s="1"/>
      <c r="T43" s="1"/>
      <c r="U43" s="1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</row>
    <row r="44" spans="9:142" hidden="1" x14ac:dyDescent="0.2">
      <c r="I44" s="86" t="s">
        <v>37</v>
      </c>
      <c r="J44" s="86" t="s">
        <v>34</v>
      </c>
      <c r="K44" s="86" t="s">
        <v>35</v>
      </c>
      <c r="L44" s="86" t="s">
        <v>36</v>
      </c>
      <c r="Q44" s="1"/>
      <c r="R44" s="1"/>
      <c r="S44" s="1"/>
      <c r="T44" s="1"/>
      <c r="U44" s="1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</row>
    <row r="45" spans="9:142" hidden="1" x14ac:dyDescent="0.2">
      <c r="I45" s="86">
        <v>1</v>
      </c>
      <c r="J45" s="86"/>
      <c r="K45" s="86"/>
      <c r="L45" s="86"/>
      <c r="Q45" s="1"/>
      <c r="R45" s="1"/>
      <c r="S45" s="1"/>
      <c r="T45" s="1"/>
      <c r="U45" s="1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</row>
    <row r="46" spans="9:142" hidden="1" x14ac:dyDescent="0.2">
      <c r="I46" s="86">
        <v>2</v>
      </c>
      <c r="J46" s="86"/>
      <c r="K46" s="86"/>
      <c r="L46" s="86"/>
      <c r="Q46" s="1"/>
      <c r="R46" s="1"/>
      <c r="S46" s="1"/>
      <c r="T46" s="1"/>
      <c r="U46" s="1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</row>
    <row r="47" spans="9:142" hidden="1" x14ac:dyDescent="0.2">
      <c r="I47" s="86">
        <v>3</v>
      </c>
      <c r="J47" s="86">
        <v>1</v>
      </c>
      <c r="K47" s="86"/>
      <c r="L47" s="86"/>
      <c r="Q47" s="1"/>
      <c r="R47" s="1"/>
      <c r="S47" s="1"/>
      <c r="T47" s="1"/>
      <c r="U47" s="1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</row>
    <row r="48" spans="9:142" hidden="1" x14ac:dyDescent="0.2">
      <c r="I48" s="86">
        <v>4</v>
      </c>
      <c r="J48" s="86"/>
      <c r="K48" s="86"/>
      <c r="L48" s="86"/>
      <c r="Q48" s="1"/>
      <c r="R48" s="1"/>
      <c r="S48" s="1"/>
      <c r="T48" s="1"/>
      <c r="U48" s="1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</row>
    <row r="49" spans="9:142" hidden="1" x14ac:dyDescent="0.2">
      <c r="I49" s="86">
        <v>5</v>
      </c>
      <c r="J49" s="86"/>
      <c r="K49" s="86"/>
      <c r="L49" s="86"/>
      <c r="Q49" s="1"/>
      <c r="R49" s="1"/>
      <c r="S49" s="1"/>
      <c r="T49" s="1"/>
      <c r="U49" s="1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</row>
    <row r="50" spans="9:142" hidden="1" x14ac:dyDescent="0.2">
      <c r="I50" s="86">
        <v>6</v>
      </c>
      <c r="J50" s="86">
        <v>2</v>
      </c>
      <c r="K50" s="86"/>
      <c r="L50" s="86"/>
      <c r="Q50" s="1"/>
      <c r="R50" s="1"/>
      <c r="S50" s="1"/>
      <c r="T50" s="1"/>
      <c r="U50" s="1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</row>
    <row r="51" spans="9:142" hidden="1" x14ac:dyDescent="0.2">
      <c r="I51" s="86">
        <v>7</v>
      </c>
      <c r="J51" s="86"/>
      <c r="K51" s="86"/>
      <c r="L51" s="86"/>
      <c r="Q51" s="1"/>
      <c r="R51" s="1"/>
      <c r="S51" s="1"/>
      <c r="T51" s="1"/>
      <c r="U51" s="1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</row>
    <row r="52" spans="9:142" hidden="1" x14ac:dyDescent="0.2">
      <c r="I52" s="86">
        <v>8</v>
      </c>
      <c r="J52" s="86"/>
      <c r="K52" s="86"/>
      <c r="L52" s="86"/>
      <c r="Q52" s="1"/>
      <c r="R52" s="1"/>
      <c r="S52" s="1"/>
      <c r="T52" s="1"/>
      <c r="U52" s="1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</row>
    <row r="53" spans="9:142" hidden="1" x14ac:dyDescent="0.2">
      <c r="I53" s="86">
        <v>9</v>
      </c>
      <c r="J53" s="86">
        <v>3</v>
      </c>
      <c r="K53" s="86"/>
      <c r="L53" s="86"/>
      <c r="Q53" s="1"/>
      <c r="R53" s="1"/>
      <c r="S53" s="1"/>
      <c r="T53" s="1"/>
      <c r="U53" s="1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</row>
    <row r="54" spans="9:142" hidden="1" x14ac:dyDescent="0.2">
      <c r="I54" s="86">
        <v>10</v>
      </c>
      <c r="J54" s="86"/>
      <c r="K54" s="86"/>
      <c r="L54" s="86"/>
      <c r="Q54" s="1"/>
      <c r="R54" s="1"/>
      <c r="S54" s="1"/>
      <c r="T54" s="1"/>
      <c r="U54" s="1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</row>
    <row r="55" spans="9:142" hidden="1" x14ac:dyDescent="0.2">
      <c r="I55" s="86">
        <v>11</v>
      </c>
      <c r="J55" s="86"/>
      <c r="K55" s="86"/>
      <c r="L55" s="86"/>
      <c r="Q55" s="1"/>
      <c r="R55" s="1"/>
      <c r="S55" s="1"/>
      <c r="T55" s="1"/>
      <c r="U55" s="1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</row>
    <row r="56" spans="9:142" hidden="1" x14ac:dyDescent="0.2">
      <c r="I56" s="86">
        <v>12</v>
      </c>
      <c r="J56" s="86">
        <v>4</v>
      </c>
      <c r="K56" s="86">
        <v>1</v>
      </c>
      <c r="L56" s="87">
        <v>0.33</v>
      </c>
      <c r="Q56" s="1"/>
      <c r="R56" s="1"/>
      <c r="S56" s="1"/>
      <c r="T56" s="1"/>
      <c r="U56" s="1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</row>
    <row r="57" spans="9:142" hidden="1" x14ac:dyDescent="0.2">
      <c r="I57" s="86">
        <v>13</v>
      </c>
      <c r="J57" s="86"/>
      <c r="K57" s="86"/>
      <c r="L57" s="86"/>
      <c r="Q57" s="1"/>
      <c r="R57" s="1"/>
      <c r="S57" s="1"/>
      <c r="T57" s="1"/>
      <c r="U57" s="1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</row>
    <row r="58" spans="9:142" hidden="1" x14ac:dyDescent="0.2">
      <c r="I58" s="86">
        <v>14</v>
      </c>
      <c r="J58" s="86"/>
      <c r="K58" s="86"/>
      <c r="L58" s="86"/>
      <c r="Q58" s="1"/>
      <c r="R58" s="1"/>
      <c r="S58" s="1"/>
      <c r="T58" s="1"/>
      <c r="U58" s="1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</row>
    <row r="59" spans="9:142" hidden="1" x14ac:dyDescent="0.2">
      <c r="I59" s="86">
        <v>15</v>
      </c>
      <c r="J59" s="86">
        <v>5</v>
      </c>
      <c r="K59" s="86"/>
      <c r="L59" s="86"/>
      <c r="Q59" s="1"/>
      <c r="R59" s="1"/>
      <c r="S59" s="1"/>
      <c r="T59" s="1"/>
      <c r="U59" s="1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</row>
    <row r="60" spans="9:142" hidden="1" x14ac:dyDescent="0.2">
      <c r="I60" s="86">
        <v>16</v>
      </c>
      <c r="J60" s="86"/>
      <c r="K60" s="86"/>
      <c r="L60" s="86"/>
      <c r="Q60" s="1"/>
      <c r="R60" s="1"/>
      <c r="S60" s="1"/>
      <c r="T60" s="1"/>
      <c r="U60" s="1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</row>
    <row r="61" spans="9:142" hidden="1" x14ac:dyDescent="0.2">
      <c r="I61" s="86">
        <v>17</v>
      </c>
      <c r="J61" s="86"/>
      <c r="K61" s="86"/>
      <c r="L61" s="86"/>
      <c r="Q61" s="1"/>
      <c r="R61" s="1"/>
      <c r="S61" s="1"/>
      <c r="T61" s="1"/>
      <c r="U61" s="1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</row>
    <row r="62" spans="9:142" hidden="1" x14ac:dyDescent="0.2">
      <c r="I62" s="86">
        <v>18</v>
      </c>
      <c r="J62" s="86">
        <v>6</v>
      </c>
      <c r="K62" s="86">
        <v>2</v>
      </c>
      <c r="L62" s="87">
        <v>0.33</v>
      </c>
      <c r="Q62" s="1"/>
      <c r="R62" s="1"/>
      <c r="S62" s="1"/>
      <c r="T62" s="1"/>
      <c r="U62" s="1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</row>
    <row r="63" spans="9:142" hidden="1" x14ac:dyDescent="0.2">
      <c r="I63" s="86">
        <v>19</v>
      </c>
      <c r="J63" s="86"/>
      <c r="K63" s="86"/>
      <c r="L63" s="86"/>
      <c r="Q63" s="1"/>
      <c r="R63" s="1"/>
      <c r="S63" s="1"/>
      <c r="T63" s="1"/>
      <c r="U63" s="1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</row>
    <row r="64" spans="9:142" hidden="1" x14ac:dyDescent="0.2">
      <c r="I64" s="86">
        <v>20</v>
      </c>
      <c r="J64" s="86"/>
      <c r="K64" s="86"/>
      <c r="L64" s="86"/>
      <c r="Q64" s="1"/>
      <c r="R64" s="1"/>
      <c r="S64" s="1"/>
      <c r="T64" s="1"/>
      <c r="U64" s="1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</row>
    <row r="65" spans="9:142" hidden="1" x14ac:dyDescent="0.2">
      <c r="I65" s="86">
        <v>21</v>
      </c>
      <c r="J65" s="86">
        <v>7</v>
      </c>
      <c r="K65" s="86"/>
      <c r="L65" s="86"/>
      <c r="Q65" s="1"/>
      <c r="R65" s="1"/>
      <c r="S65" s="1"/>
      <c r="T65" s="1"/>
      <c r="U65" s="1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</row>
    <row r="66" spans="9:142" hidden="1" x14ac:dyDescent="0.2">
      <c r="I66" s="86">
        <v>22</v>
      </c>
      <c r="J66" s="86"/>
      <c r="K66" s="86"/>
      <c r="L66" s="86"/>
      <c r="Q66" s="1"/>
      <c r="R66" s="1"/>
      <c r="S66" s="1"/>
      <c r="T66" s="1"/>
      <c r="U66" s="1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</row>
    <row r="67" spans="9:142" hidden="1" x14ac:dyDescent="0.2">
      <c r="I67" s="86">
        <v>23</v>
      </c>
      <c r="J67" s="86"/>
      <c r="K67" s="86"/>
      <c r="L67" s="86"/>
      <c r="Q67" s="1"/>
      <c r="R67" s="1"/>
      <c r="S67" s="1"/>
      <c r="T67" s="1"/>
      <c r="U67" s="1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</row>
    <row r="68" spans="9:142" hidden="1" x14ac:dyDescent="0.2">
      <c r="I68" s="86">
        <v>24</v>
      </c>
      <c r="J68" s="86">
        <v>8</v>
      </c>
      <c r="K68" s="86">
        <v>3</v>
      </c>
      <c r="L68" s="87">
        <v>0.34</v>
      </c>
      <c r="Q68" s="1"/>
      <c r="R68" s="1"/>
      <c r="S68" s="1"/>
      <c r="T68" s="1"/>
      <c r="U68" s="1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</row>
    <row r="69" spans="9:142" x14ac:dyDescent="0.2">
      <c r="Q69" s="1"/>
      <c r="R69" s="1"/>
      <c r="S69" s="1"/>
      <c r="T69" s="1"/>
      <c r="U69" s="1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</row>
    <row r="70" spans="9:142" x14ac:dyDescent="0.2">
      <c r="Q70" s="1"/>
      <c r="R70" s="1"/>
      <c r="S70" s="1"/>
      <c r="T70" s="1"/>
      <c r="U70" s="1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</row>
    <row r="71" spans="9:142" x14ac:dyDescent="0.2">
      <c r="Q71" s="1"/>
      <c r="R71" s="1"/>
      <c r="S71" s="1"/>
      <c r="T71" s="1"/>
      <c r="U71" s="1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</row>
    <row r="72" spans="9:142" x14ac:dyDescent="0.2">
      <c r="Q72" s="1"/>
      <c r="R72" s="1"/>
      <c r="S72" s="1"/>
      <c r="T72" s="1"/>
      <c r="U72" s="1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</row>
    <row r="73" spans="9:142" x14ac:dyDescent="0.2">
      <c r="Q73" s="1"/>
      <c r="R73" s="1"/>
      <c r="S73" s="1"/>
      <c r="T73" s="1"/>
      <c r="U73" s="1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</row>
    <row r="74" spans="9:142" x14ac:dyDescent="0.2">
      <c r="Q74" s="1"/>
      <c r="R74" s="1"/>
      <c r="S74" s="1"/>
      <c r="T74" s="1"/>
      <c r="U74" s="1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</row>
    <row r="75" spans="9:142" x14ac:dyDescent="0.2">
      <c r="Q75" s="1"/>
      <c r="R75" s="1"/>
      <c r="S75" s="1"/>
      <c r="T75" s="1"/>
      <c r="U75" s="1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</row>
    <row r="76" spans="9:142" x14ac:dyDescent="0.2">
      <c r="Q76" s="1"/>
      <c r="R76" s="1"/>
      <c r="S76" s="1"/>
      <c r="T76" s="1"/>
      <c r="U76" s="1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</row>
    <row r="77" spans="9:142" x14ac:dyDescent="0.2">
      <c r="Q77" s="1"/>
      <c r="R77" s="1"/>
      <c r="S77" s="1"/>
      <c r="T77" s="1"/>
      <c r="U77" s="1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</row>
    <row r="78" spans="9:142" x14ac:dyDescent="0.2">
      <c r="Q78" s="1"/>
      <c r="R78" s="1"/>
      <c r="S78" s="1"/>
      <c r="T78" s="1"/>
      <c r="U78" s="1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</row>
    <row r="79" spans="9:142" x14ac:dyDescent="0.2">
      <c r="Q79" s="1"/>
      <c r="R79" s="1"/>
      <c r="S79" s="1"/>
      <c r="T79" s="1"/>
      <c r="U79" s="1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</row>
    <row r="80" spans="9:142" x14ac:dyDescent="0.2">
      <c r="Q80" s="1"/>
      <c r="R80" s="1"/>
      <c r="S80" s="1"/>
      <c r="T80" s="1"/>
      <c r="U80" s="1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</row>
    <row r="81" spans="17:142" x14ac:dyDescent="0.2">
      <c r="Q81" s="1"/>
      <c r="R81" s="1"/>
      <c r="S81" s="1"/>
      <c r="T81" s="1"/>
      <c r="U81" s="1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</row>
    <row r="82" spans="17:142" x14ac:dyDescent="0.2">
      <c r="Q82" s="1"/>
      <c r="R82" s="1"/>
      <c r="S82" s="1"/>
      <c r="T82" s="1"/>
      <c r="U82" s="1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</row>
    <row r="83" spans="17:142" x14ac:dyDescent="0.2">
      <c r="Q83" s="1"/>
      <c r="R83" s="1"/>
      <c r="S83" s="1"/>
      <c r="T83" s="1"/>
      <c r="U83" s="1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</row>
    <row r="84" spans="17:142" x14ac:dyDescent="0.2">
      <c r="Q84" s="1"/>
      <c r="R84" s="1"/>
      <c r="S84" s="1"/>
      <c r="T84" s="1"/>
      <c r="U84" s="1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</row>
    <row r="85" spans="17:142" x14ac:dyDescent="0.2">
      <c r="Q85" s="1"/>
      <c r="R85" s="1"/>
      <c r="S85" s="1"/>
      <c r="T85" s="1"/>
      <c r="U85" s="1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</row>
    <row r="86" spans="17:142" x14ac:dyDescent="0.2">
      <c r="Q86" s="1"/>
      <c r="R86" s="1"/>
      <c r="S86" s="1"/>
      <c r="T86" s="1"/>
      <c r="U86" s="1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</row>
    <row r="87" spans="17:142" x14ac:dyDescent="0.2">
      <c r="Q87" s="1"/>
      <c r="R87" s="1"/>
      <c r="S87" s="1"/>
      <c r="T87" s="1"/>
      <c r="U87" s="1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</row>
    <row r="88" spans="17:142" x14ac:dyDescent="0.2">
      <c r="Q88" s="1"/>
      <c r="R88" s="1"/>
      <c r="S88" s="1"/>
      <c r="T88" s="1"/>
      <c r="U88" s="1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</row>
    <row r="89" spans="17:142" x14ac:dyDescent="0.2">
      <c r="Q89" s="1"/>
      <c r="R89" s="1"/>
      <c r="S89" s="1"/>
      <c r="T89" s="1"/>
      <c r="U89" s="1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</row>
    <row r="90" spans="17:142" x14ac:dyDescent="0.2">
      <c r="Q90" s="1"/>
      <c r="R90" s="1"/>
      <c r="S90" s="1"/>
      <c r="T90" s="1"/>
      <c r="U90" s="1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</row>
    <row r="91" spans="17:142" x14ac:dyDescent="0.2">
      <c r="Q91" s="1"/>
      <c r="R91" s="1"/>
      <c r="S91" s="1"/>
      <c r="T91" s="1"/>
      <c r="U91" s="1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</row>
    <row r="92" spans="17:142" x14ac:dyDescent="0.2">
      <c r="Q92" s="1"/>
      <c r="R92" s="1"/>
      <c r="S92" s="1"/>
      <c r="T92" s="1"/>
      <c r="U92" s="1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</row>
    <row r="93" spans="17:142" x14ac:dyDescent="0.2">
      <c r="Q93" s="1"/>
      <c r="R93" s="1"/>
      <c r="S93" s="1"/>
      <c r="T93" s="1"/>
      <c r="U93" s="1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</row>
    <row r="94" spans="17:142" x14ac:dyDescent="0.2">
      <c r="Q94" s="1"/>
      <c r="R94" s="1"/>
      <c r="S94" s="1"/>
      <c r="T94" s="1"/>
      <c r="U94" s="1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</row>
    <row r="95" spans="17:142" x14ac:dyDescent="0.2">
      <c r="Q95" s="1"/>
      <c r="R95" s="1"/>
      <c r="S95" s="1"/>
      <c r="T95" s="1"/>
      <c r="U95" s="1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</row>
    <row r="96" spans="17:142" x14ac:dyDescent="0.2">
      <c r="Q96" s="1"/>
      <c r="R96" s="1"/>
      <c r="S96" s="1"/>
      <c r="T96" s="1"/>
      <c r="U96" s="1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</row>
    <row r="97" spans="17:142" x14ac:dyDescent="0.2">
      <c r="Q97" s="1"/>
      <c r="R97" s="1"/>
      <c r="S97" s="1"/>
      <c r="T97" s="1"/>
      <c r="U97" s="1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</row>
    <row r="98" spans="17:142" x14ac:dyDescent="0.2">
      <c r="Q98" s="1"/>
      <c r="R98" s="1"/>
      <c r="S98" s="1"/>
      <c r="T98" s="1"/>
      <c r="U98" s="1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</row>
    <row r="99" spans="17:142" x14ac:dyDescent="0.2">
      <c r="Q99" s="1"/>
      <c r="R99" s="1"/>
      <c r="S99" s="1"/>
      <c r="T99" s="1"/>
      <c r="U99" s="1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</row>
    <row r="100" spans="17:142" x14ac:dyDescent="0.2">
      <c r="Q100" s="1"/>
      <c r="R100" s="1"/>
      <c r="S100" s="1"/>
      <c r="T100" s="1"/>
      <c r="U100" s="1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</row>
    <row r="101" spans="17:142" x14ac:dyDescent="0.2">
      <c r="Q101" s="1"/>
      <c r="R101" s="1"/>
      <c r="S101" s="1"/>
      <c r="T101" s="1"/>
      <c r="U101" s="1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</row>
    <row r="102" spans="17:142" x14ac:dyDescent="0.2">
      <c r="Q102" s="1"/>
      <c r="R102" s="1"/>
      <c r="S102" s="1"/>
      <c r="T102" s="1"/>
      <c r="U102" s="1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</row>
    <row r="103" spans="17:142" x14ac:dyDescent="0.2">
      <c r="Q103" s="1"/>
      <c r="R103" s="1"/>
      <c r="S103" s="1"/>
      <c r="T103" s="1"/>
      <c r="U103" s="1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</row>
    <row r="104" spans="17:142" x14ac:dyDescent="0.2">
      <c r="Q104" s="1"/>
      <c r="R104" s="1"/>
      <c r="S104" s="1"/>
      <c r="T104" s="1"/>
      <c r="U104" s="1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</row>
    <row r="105" spans="17:142" x14ac:dyDescent="0.2">
      <c r="Q105" s="1"/>
      <c r="R105" s="1"/>
      <c r="S105" s="1"/>
      <c r="T105" s="1"/>
      <c r="U105" s="1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</row>
    <row r="106" spans="17:142" x14ac:dyDescent="0.2">
      <c r="Q106" s="1"/>
      <c r="R106" s="1"/>
      <c r="S106" s="1"/>
      <c r="T106" s="1"/>
      <c r="U106" s="1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</row>
    <row r="107" spans="17:142" x14ac:dyDescent="0.2">
      <c r="Q107" s="1"/>
      <c r="R107" s="1"/>
      <c r="S107" s="1"/>
      <c r="T107" s="1"/>
      <c r="U107" s="1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</row>
    <row r="108" spans="17:142" x14ac:dyDescent="0.2">
      <c r="Q108" s="1"/>
      <c r="R108" s="1"/>
      <c r="S108" s="1"/>
      <c r="T108" s="1"/>
      <c r="U108" s="1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</row>
    <row r="109" spans="17:142" x14ac:dyDescent="0.2">
      <c r="Q109" s="1"/>
      <c r="R109" s="1"/>
      <c r="S109" s="1"/>
      <c r="T109" s="1"/>
      <c r="U109" s="1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</row>
    <row r="110" spans="17:142" x14ac:dyDescent="0.2">
      <c r="Q110" s="1"/>
      <c r="R110" s="1"/>
      <c r="S110" s="1"/>
      <c r="T110" s="1"/>
      <c r="U110" s="1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</row>
    <row r="111" spans="17:142" x14ac:dyDescent="0.2">
      <c r="Q111" s="1"/>
      <c r="R111" s="1"/>
      <c r="S111" s="1"/>
      <c r="T111" s="1"/>
      <c r="U111" s="1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</row>
    <row r="112" spans="17:142" x14ac:dyDescent="0.2">
      <c r="Q112" s="1"/>
      <c r="R112" s="1"/>
      <c r="S112" s="1"/>
      <c r="T112" s="1"/>
      <c r="U112" s="1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</row>
    <row r="113" spans="17:142" x14ac:dyDescent="0.2">
      <c r="Q113" s="1"/>
      <c r="R113" s="1"/>
      <c r="S113" s="1"/>
      <c r="T113" s="1"/>
      <c r="U113" s="1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</row>
    <row r="114" spans="17:142" x14ac:dyDescent="0.2">
      <c r="Q114" s="1"/>
      <c r="R114" s="1"/>
      <c r="S114" s="1"/>
      <c r="T114" s="1"/>
      <c r="U114" s="1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</row>
    <row r="115" spans="17:142" x14ac:dyDescent="0.2">
      <c r="Q115" s="1"/>
      <c r="R115" s="1"/>
      <c r="S115" s="1"/>
      <c r="T115" s="1"/>
      <c r="U115" s="1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</row>
    <row r="116" spans="17:142" x14ac:dyDescent="0.2">
      <c r="Q116" s="1"/>
      <c r="R116" s="1"/>
      <c r="S116" s="1"/>
      <c r="T116" s="1"/>
      <c r="U116" s="1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</row>
    <row r="117" spans="17:142" x14ac:dyDescent="0.2">
      <c r="Q117" s="1"/>
      <c r="R117" s="1"/>
      <c r="S117" s="1"/>
      <c r="T117" s="1"/>
      <c r="U117" s="1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</row>
    <row r="118" spans="17:142" x14ac:dyDescent="0.2">
      <c r="Q118" s="1"/>
      <c r="R118" s="1"/>
      <c r="S118" s="1"/>
      <c r="T118" s="1"/>
      <c r="U118" s="1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</row>
    <row r="119" spans="17:142" x14ac:dyDescent="0.2">
      <c r="Q119" s="1"/>
      <c r="R119" s="1"/>
      <c r="S119" s="1"/>
      <c r="T119" s="1"/>
      <c r="U119" s="1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</row>
    <row r="120" spans="17:142" x14ac:dyDescent="0.2">
      <c r="Q120" s="1"/>
      <c r="R120" s="1"/>
      <c r="S120" s="1"/>
      <c r="T120" s="1"/>
      <c r="U120" s="1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</row>
    <row r="121" spans="17:142" x14ac:dyDescent="0.2">
      <c r="Q121" s="1"/>
      <c r="R121" s="1"/>
      <c r="S121" s="1"/>
      <c r="T121" s="1"/>
      <c r="U121" s="1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</row>
    <row r="122" spans="17:142" x14ac:dyDescent="0.2">
      <c r="Q122" s="1"/>
      <c r="R122" s="1"/>
      <c r="S122" s="1"/>
      <c r="T122" s="1"/>
      <c r="U122" s="1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</row>
    <row r="123" spans="17:142" x14ac:dyDescent="0.2">
      <c r="Q123" s="1"/>
      <c r="R123" s="1"/>
      <c r="S123" s="1"/>
      <c r="T123" s="1"/>
      <c r="U123" s="1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</row>
    <row r="124" spans="17:142" x14ac:dyDescent="0.2">
      <c r="Q124" s="1"/>
      <c r="R124" s="1"/>
      <c r="S124" s="1"/>
      <c r="T124" s="1"/>
      <c r="U124" s="1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</row>
    <row r="125" spans="17:142" x14ac:dyDescent="0.2">
      <c r="Q125" s="1"/>
      <c r="R125" s="1"/>
      <c r="S125" s="1"/>
      <c r="T125" s="1"/>
      <c r="U125" s="1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</row>
    <row r="126" spans="17:142" x14ac:dyDescent="0.2">
      <c r="Q126" s="1"/>
      <c r="R126" s="1"/>
      <c r="S126" s="1"/>
      <c r="T126" s="1"/>
      <c r="U126" s="1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</row>
    <row r="127" spans="17:142" x14ac:dyDescent="0.2">
      <c r="Q127" s="1"/>
      <c r="R127" s="1"/>
      <c r="S127" s="1"/>
      <c r="T127" s="1"/>
      <c r="U127" s="1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</row>
    <row r="128" spans="17:142" x14ac:dyDescent="0.2">
      <c r="Q128" s="1"/>
      <c r="R128" s="1"/>
      <c r="S128" s="1"/>
      <c r="T128" s="1"/>
      <c r="U128" s="1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</row>
    <row r="129" spans="17:142" x14ac:dyDescent="0.2">
      <c r="Q129" s="1"/>
      <c r="R129" s="1"/>
      <c r="S129" s="1"/>
      <c r="T129" s="1"/>
      <c r="U129" s="1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</row>
    <row r="130" spans="17:142" x14ac:dyDescent="0.2">
      <c r="Q130" s="1"/>
      <c r="R130" s="1"/>
      <c r="S130" s="1"/>
      <c r="T130" s="1"/>
      <c r="U130" s="1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</row>
    <row r="131" spans="17:142" x14ac:dyDescent="0.2">
      <c r="Q131" s="1"/>
      <c r="R131" s="1"/>
      <c r="S131" s="1"/>
      <c r="T131" s="1"/>
      <c r="U131" s="1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</row>
    <row r="132" spans="17:142" x14ac:dyDescent="0.2">
      <c r="Q132" s="1"/>
      <c r="R132" s="1"/>
      <c r="S132" s="1"/>
      <c r="T132" s="1"/>
      <c r="U132" s="1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</row>
    <row r="133" spans="17:142" x14ac:dyDescent="0.2">
      <c r="Q133" s="1"/>
      <c r="R133" s="1"/>
      <c r="S133" s="1"/>
      <c r="T133" s="1"/>
      <c r="U133" s="1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</row>
    <row r="134" spans="17:142" x14ac:dyDescent="0.2">
      <c r="Q134" s="1"/>
      <c r="R134" s="1"/>
      <c r="S134" s="1"/>
      <c r="T134" s="1"/>
      <c r="U134" s="1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</row>
    <row r="135" spans="17:142" x14ac:dyDescent="0.2">
      <c r="Q135" s="1"/>
      <c r="R135" s="1"/>
      <c r="S135" s="1"/>
      <c r="T135" s="1"/>
      <c r="U135" s="1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</row>
    <row r="136" spans="17:142" x14ac:dyDescent="0.2">
      <c r="Q136" s="1"/>
      <c r="R136" s="1"/>
      <c r="S136" s="1"/>
      <c r="T136" s="1"/>
      <c r="U136" s="1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</row>
    <row r="137" spans="17:142" x14ac:dyDescent="0.2">
      <c r="Q137" s="1"/>
      <c r="R137" s="1"/>
      <c r="S137" s="1"/>
      <c r="T137" s="1"/>
      <c r="U137" s="1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</row>
    <row r="138" spans="17:142" x14ac:dyDescent="0.2">
      <c r="Q138" s="1"/>
      <c r="R138" s="1"/>
      <c r="S138" s="1"/>
      <c r="T138" s="1"/>
      <c r="U138" s="1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</row>
    <row r="139" spans="17:142" x14ac:dyDescent="0.2">
      <c r="Q139" s="1"/>
      <c r="R139" s="1"/>
      <c r="S139" s="1"/>
      <c r="T139" s="1"/>
      <c r="U139" s="1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</row>
    <row r="140" spans="17:142" x14ac:dyDescent="0.2">
      <c r="Q140" s="1"/>
      <c r="R140" s="1"/>
      <c r="S140" s="1"/>
      <c r="T140" s="1"/>
      <c r="U140" s="1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</row>
    <row r="141" spans="17:142" x14ac:dyDescent="0.2">
      <c r="Q141" s="1"/>
      <c r="R141" s="1"/>
      <c r="S141" s="1"/>
      <c r="T141" s="1"/>
      <c r="U141" s="1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</row>
    <row r="142" spans="17:142" x14ac:dyDescent="0.2">
      <c r="Q142" s="1"/>
      <c r="R142" s="1"/>
      <c r="S142" s="1"/>
      <c r="T142" s="1"/>
      <c r="U142" s="1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</row>
    <row r="143" spans="17:142" x14ac:dyDescent="0.2">
      <c r="Q143" s="1"/>
      <c r="R143" s="1"/>
      <c r="S143" s="1"/>
      <c r="T143" s="1"/>
      <c r="U143" s="1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</row>
    <row r="144" spans="17:142" x14ac:dyDescent="0.2">
      <c r="Q144" s="1"/>
      <c r="R144" s="1"/>
      <c r="S144" s="1"/>
      <c r="T144" s="1"/>
      <c r="U144" s="1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</row>
    <row r="145" spans="17:142" x14ac:dyDescent="0.2">
      <c r="Q145" s="1"/>
      <c r="R145" s="1"/>
      <c r="S145" s="1"/>
      <c r="T145" s="1"/>
      <c r="U145" s="1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/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</row>
    <row r="146" spans="17:142" x14ac:dyDescent="0.2">
      <c r="Q146" s="1"/>
      <c r="R146" s="1"/>
      <c r="S146" s="1"/>
      <c r="T146" s="1"/>
      <c r="U146" s="1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</row>
    <row r="147" spans="17:142" x14ac:dyDescent="0.2">
      <c r="Q147" s="1"/>
      <c r="R147" s="1"/>
      <c r="S147" s="1"/>
      <c r="T147" s="1"/>
      <c r="U147" s="1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</row>
    <row r="148" spans="17:142" x14ac:dyDescent="0.2">
      <c r="Q148" s="1"/>
      <c r="R148" s="1"/>
      <c r="S148" s="1"/>
      <c r="T148" s="1"/>
      <c r="U148" s="1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</row>
    <row r="149" spans="17:142" x14ac:dyDescent="0.2">
      <c r="Q149" s="1"/>
      <c r="R149" s="1"/>
      <c r="S149" s="1"/>
      <c r="T149" s="1"/>
      <c r="U149" s="1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</row>
    <row r="150" spans="17:142" x14ac:dyDescent="0.2">
      <c r="Q150" s="1"/>
      <c r="R150" s="1"/>
      <c r="S150" s="1"/>
      <c r="T150" s="1"/>
      <c r="U150" s="1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</row>
    <row r="151" spans="17:142" x14ac:dyDescent="0.2">
      <c r="Q151" s="1"/>
      <c r="R151" s="1"/>
      <c r="S151" s="1"/>
      <c r="T151" s="1"/>
      <c r="U151" s="1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</row>
    <row r="152" spans="17:142" x14ac:dyDescent="0.2">
      <c r="Q152" s="1"/>
      <c r="R152" s="1"/>
      <c r="S152" s="1"/>
      <c r="T152" s="1"/>
      <c r="U152" s="1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</row>
    <row r="153" spans="17:142" x14ac:dyDescent="0.2">
      <c r="Q153" s="1"/>
      <c r="R153" s="1"/>
      <c r="S153" s="1"/>
      <c r="T153" s="1"/>
      <c r="U153" s="1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</row>
    <row r="154" spans="17:142" x14ac:dyDescent="0.2">
      <c r="Q154" s="1"/>
      <c r="R154" s="1"/>
      <c r="S154" s="1"/>
      <c r="T154" s="1"/>
      <c r="U154" s="1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</row>
    <row r="155" spans="17:142" x14ac:dyDescent="0.2">
      <c r="Q155" s="1"/>
      <c r="R155" s="1"/>
      <c r="S155" s="1"/>
      <c r="T155" s="1"/>
      <c r="U155" s="1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</row>
    <row r="156" spans="17:142" x14ac:dyDescent="0.2">
      <c r="Q156" s="1"/>
      <c r="R156" s="1"/>
      <c r="S156" s="1"/>
      <c r="T156" s="1"/>
      <c r="U156" s="1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</row>
    <row r="157" spans="17:142" x14ac:dyDescent="0.2">
      <c r="Q157" s="1"/>
      <c r="R157" s="1"/>
      <c r="S157" s="1"/>
      <c r="T157" s="1"/>
      <c r="U157" s="1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</row>
    <row r="158" spans="17:142" x14ac:dyDescent="0.2">
      <c r="Q158" s="1"/>
      <c r="R158" s="1"/>
      <c r="S158" s="1"/>
      <c r="T158" s="1"/>
      <c r="U158" s="1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</row>
    <row r="159" spans="17:142" x14ac:dyDescent="0.2">
      <c r="Q159" s="1"/>
      <c r="R159" s="1"/>
      <c r="S159" s="1"/>
      <c r="T159" s="1"/>
      <c r="U159" s="1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  <c r="CX159" s="35"/>
      <c r="CY159" s="35"/>
      <c r="CZ159" s="35"/>
      <c r="DA159" s="35"/>
      <c r="DB159" s="35"/>
      <c r="DC159" s="35"/>
      <c r="DD159" s="35"/>
      <c r="DE159" s="35"/>
      <c r="DF159" s="35"/>
      <c r="DG159" s="35"/>
      <c r="DH159" s="35"/>
      <c r="DI159" s="35"/>
      <c r="DJ159" s="35"/>
      <c r="DK159" s="35"/>
      <c r="DL159" s="35"/>
      <c r="DM159" s="35"/>
      <c r="DN159" s="35"/>
      <c r="DO159" s="35"/>
      <c r="DP159" s="35"/>
      <c r="DQ159" s="35"/>
      <c r="DR159" s="35"/>
      <c r="DS159" s="35"/>
      <c r="DT159" s="35"/>
      <c r="DU159" s="35"/>
      <c r="DV159" s="35"/>
      <c r="DW159" s="35"/>
      <c r="DX159" s="35"/>
      <c r="DY159" s="35"/>
      <c r="DZ159" s="35"/>
      <c r="EA159" s="35"/>
      <c r="EB159" s="35"/>
      <c r="EC159" s="35"/>
      <c r="ED159" s="35"/>
      <c r="EE159" s="35"/>
      <c r="EF159" s="35"/>
      <c r="EG159" s="35"/>
      <c r="EH159" s="35"/>
      <c r="EI159" s="35"/>
      <c r="EJ159" s="35"/>
      <c r="EK159" s="35"/>
      <c r="EL159" s="35"/>
    </row>
    <row r="160" spans="17:142" x14ac:dyDescent="0.2">
      <c r="Q160" s="1"/>
      <c r="R160" s="1"/>
      <c r="S160" s="1"/>
      <c r="T160" s="1"/>
      <c r="U160" s="1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  <c r="CX160" s="35"/>
      <c r="CY160" s="35"/>
      <c r="CZ160" s="35"/>
      <c r="DA160" s="35"/>
      <c r="DB160" s="35"/>
      <c r="DC160" s="35"/>
      <c r="DD160" s="35"/>
      <c r="DE160" s="35"/>
      <c r="DF160" s="35"/>
      <c r="DG160" s="35"/>
      <c r="DH160" s="35"/>
      <c r="DI160" s="35"/>
      <c r="DJ160" s="35"/>
      <c r="DK160" s="35"/>
      <c r="DL160" s="35"/>
      <c r="DM160" s="35"/>
      <c r="DN160" s="35"/>
      <c r="DO160" s="35"/>
      <c r="DP160" s="35"/>
      <c r="DQ160" s="35"/>
      <c r="DR160" s="35"/>
      <c r="DS160" s="35"/>
      <c r="DT160" s="35"/>
      <c r="DU160" s="35"/>
      <c r="DV160" s="35"/>
      <c r="DW160" s="35"/>
      <c r="DX160" s="35"/>
      <c r="DY160" s="35"/>
      <c r="DZ160" s="35"/>
      <c r="EA160" s="35"/>
      <c r="EB160" s="35"/>
      <c r="EC160" s="35"/>
      <c r="ED160" s="35"/>
      <c r="EE160" s="35"/>
      <c r="EF160" s="35"/>
      <c r="EG160" s="35"/>
      <c r="EH160" s="35"/>
      <c r="EI160" s="35"/>
      <c r="EJ160" s="35"/>
      <c r="EK160" s="35"/>
      <c r="EL160" s="35"/>
    </row>
    <row r="161" spans="17:142" x14ac:dyDescent="0.2">
      <c r="Q161" s="1"/>
      <c r="R161" s="1"/>
      <c r="S161" s="1"/>
      <c r="T161" s="1"/>
      <c r="U161" s="1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</row>
    <row r="162" spans="17:142" x14ac:dyDescent="0.2">
      <c r="Q162" s="1"/>
      <c r="R162" s="1"/>
      <c r="S162" s="1"/>
      <c r="T162" s="1"/>
      <c r="U162" s="1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</row>
    <row r="163" spans="17:142" x14ac:dyDescent="0.2">
      <c r="Q163" s="1"/>
      <c r="R163" s="1"/>
      <c r="S163" s="1"/>
      <c r="T163" s="1"/>
      <c r="U163" s="1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</row>
    <row r="164" spans="17:142" x14ac:dyDescent="0.2">
      <c r="Q164" s="1"/>
      <c r="R164" s="1"/>
      <c r="S164" s="1"/>
      <c r="T164" s="1"/>
      <c r="U164" s="1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</row>
    <row r="165" spans="17:142" x14ac:dyDescent="0.2">
      <c r="Q165" s="1"/>
      <c r="R165" s="1"/>
      <c r="S165" s="1"/>
      <c r="T165" s="1"/>
      <c r="U165" s="1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</row>
    <row r="166" spans="17:142" x14ac:dyDescent="0.2">
      <c r="Q166" s="1"/>
      <c r="R166" s="1"/>
      <c r="S166" s="1"/>
      <c r="T166" s="1"/>
      <c r="U166" s="1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</row>
    <row r="167" spans="17:142" x14ac:dyDescent="0.2">
      <c r="Q167" s="1"/>
      <c r="R167" s="1"/>
      <c r="S167" s="1"/>
      <c r="T167" s="1"/>
      <c r="U167" s="1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</row>
    <row r="168" spans="17:142" x14ac:dyDescent="0.2">
      <c r="Q168" s="1"/>
      <c r="R168" s="1"/>
      <c r="S168" s="1"/>
      <c r="T168" s="1"/>
      <c r="U168" s="1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</row>
    <row r="169" spans="17:142" x14ac:dyDescent="0.2">
      <c r="Q169" s="1"/>
      <c r="R169" s="1"/>
      <c r="S169" s="1"/>
      <c r="T169" s="1"/>
      <c r="U169" s="1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</row>
    <row r="170" spans="17:142" x14ac:dyDescent="0.2">
      <c r="Q170" s="1"/>
      <c r="R170" s="1"/>
      <c r="S170" s="1"/>
      <c r="T170" s="1"/>
      <c r="U170" s="1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</row>
    <row r="171" spans="17:142" x14ac:dyDescent="0.2">
      <c r="Q171" s="1"/>
      <c r="R171" s="1"/>
      <c r="S171" s="1"/>
      <c r="T171" s="1"/>
      <c r="U171" s="1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</row>
    <row r="172" spans="17:142" x14ac:dyDescent="0.2">
      <c r="Q172" s="1"/>
      <c r="R172" s="1"/>
      <c r="S172" s="1"/>
      <c r="T172" s="1"/>
      <c r="U172" s="1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</row>
    <row r="173" spans="17:142" x14ac:dyDescent="0.2">
      <c r="Q173" s="1"/>
      <c r="R173" s="1"/>
      <c r="S173" s="1"/>
      <c r="T173" s="1"/>
      <c r="U173" s="1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</row>
    <row r="174" spans="17:142" x14ac:dyDescent="0.2">
      <c r="Q174" s="1"/>
      <c r="R174" s="1"/>
      <c r="S174" s="1"/>
      <c r="T174" s="1"/>
      <c r="U174" s="1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</row>
    <row r="175" spans="17:142" x14ac:dyDescent="0.2">
      <c r="Q175" s="1"/>
      <c r="R175" s="1"/>
      <c r="S175" s="1"/>
      <c r="T175" s="1"/>
      <c r="U175" s="1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</row>
    <row r="176" spans="17:142" x14ac:dyDescent="0.2">
      <c r="Q176" s="1"/>
      <c r="R176" s="1"/>
      <c r="S176" s="1"/>
      <c r="T176" s="1"/>
      <c r="U176" s="1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</row>
    <row r="177" spans="17:142" x14ac:dyDescent="0.2">
      <c r="Q177" s="1"/>
      <c r="R177" s="1"/>
      <c r="S177" s="1"/>
      <c r="T177" s="1"/>
      <c r="U177" s="1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</row>
    <row r="178" spans="17:142" x14ac:dyDescent="0.2">
      <c r="Q178" s="1"/>
      <c r="R178" s="1"/>
      <c r="S178" s="1"/>
      <c r="T178" s="1"/>
      <c r="U178" s="1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</row>
    <row r="179" spans="17:142" x14ac:dyDescent="0.2">
      <c r="Q179" s="1"/>
      <c r="R179" s="1"/>
      <c r="S179" s="1"/>
      <c r="T179" s="1"/>
      <c r="U179" s="1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</row>
    <row r="180" spans="17:142" x14ac:dyDescent="0.2">
      <c r="Q180" s="1"/>
      <c r="R180" s="1"/>
      <c r="S180" s="1"/>
      <c r="T180" s="1"/>
      <c r="U180" s="1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</row>
    <row r="181" spans="17:142" x14ac:dyDescent="0.2">
      <c r="Q181" s="1"/>
      <c r="R181" s="1"/>
      <c r="S181" s="1"/>
      <c r="T181" s="1"/>
      <c r="U181" s="1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</row>
    <row r="182" spans="17:142" x14ac:dyDescent="0.2">
      <c r="Q182" s="1"/>
      <c r="R182" s="1"/>
      <c r="S182" s="1"/>
      <c r="T182" s="1"/>
      <c r="U182" s="1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</row>
    <row r="183" spans="17:142" x14ac:dyDescent="0.2">
      <c r="Q183" s="1"/>
      <c r="R183" s="1"/>
      <c r="S183" s="1"/>
      <c r="T183" s="1"/>
      <c r="U183" s="1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</row>
    <row r="184" spans="17:142" x14ac:dyDescent="0.2">
      <c r="Q184" s="1"/>
      <c r="R184" s="1"/>
      <c r="S184" s="1"/>
      <c r="T184" s="1"/>
      <c r="U184" s="1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</row>
    <row r="185" spans="17:142" x14ac:dyDescent="0.2">
      <c r="Q185" s="1"/>
      <c r="R185" s="1"/>
      <c r="S185" s="1"/>
      <c r="T185" s="1"/>
      <c r="U185" s="1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</row>
    <row r="186" spans="17:142" x14ac:dyDescent="0.2">
      <c r="Q186" s="1"/>
      <c r="R186" s="1"/>
      <c r="S186" s="1"/>
      <c r="T186" s="1"/>
      <c r="U186" s="1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</row>
    <row r="187" spans="17:142" x14ac:dyDescent="0.2">
      <c r="Q187" s="1"/>
      <c r="R187" s="1"/>
      <c r="S187" s="1"/>
      <c r="T187" s="1"/>
      <c r="U187" s="1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5"/>
      <c r="BU187" s="35"/>
      <c r="BV187" s="35"/>
      <c r="BW187" s="35"/>
      <c r="BX187" s="35"/>
      <c r="BY187" s="35"/>
      <c r="BZ187" s="35"/>
      <c r="CA187" s="35"/>
      <c r="CB187" s="35"/>
      <c r="CC187" s="35"/>
      <c r="CD187" s="35"/>
      <c r="CE187" s="35"/>
      <c r="CF187" s="35"/>
      <c r="CG187" s="35"/>
      <c r="CH187" s="35"/>
      <c r="CI187" s="35"/>
      <c r="CJ187" s="35"/>
      <c r="CK187" s="35"/>
      <c r="CL187" s="35"/>
      <c r="CM187" s="35"/>
      <c r="CN187" s="35"/>
      <c r="CO187" s="35"/>
      <c r="CP187" s="35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</row>
    <row r="188" spans="17:142" x14ac:dyDescent="0.2">
      <c r="Q188" s="1"/>
      <c r="R188" s="1"/>
      <c r="S188" s="1"/>
      <c r="T188" s="1"/>
      <c r="U188" s="1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5"/>
      <c r="BU188" s="35"/>
      <c r="BV188" s="35"/>
      <c r="BW188" s="35"/>
      <c r="BX188" s="35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35"/>
      <c r="CL188" s="35"/>
      <c r="CM188" s="35"/>
      <c r="CN188" s="35"/>
      <c r="CO188" s="35"/>
      <c r="CP188" s="35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</row>
    <row r="189" spans="17:142" x14ac:dyDescent="0.2">
      <c r="Q189" s="1"/>
      <c r="R189" s="1"/>
      <c r="S189" s="1"/>
      <c r="T189" s="1"/>
      <c r="U189" s="1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  <c r="BH189" s="35"/>
      <c r="BI189" s="35"/>
      <c r="BJ189" s="35"/>
      <c r="BK189" s="35"/>
      <c r="BL189" s="35"/>
      <c r="BM189" s="35"/>
      <c r="BN189" s="35"/>
      <c r="BO189" s="35"/>
      <c r="BP189" s="35"/>
      <c r="BQ189" s="35"/>
      <c r="BR189" s="35"/>
      <c r="BS189" s="35"/>
      <c r="BT189" s="35"/>
      <c r="BU189" s="35"/>
      <c r="BV189" s="35"/>
      <c r="BW189" s="35"/>
      <c r="BX189" s="35"/>
      <c r="BY189" s="35"/>
      <c r="BZ189" s="35"/>
      <c r="CA189" s="35"/>
      <c r="CB189" s="35"/>
      <c r="CC189" s="35"/>
      <c r="CD189" s="35"/>
      <c r="CE189" s="35"/>
      <c r="CF189" s="35"/>
      <c r="CG189" s="35"/>
      <c r="CH189" s="35"/>
      <c r="CI189" s="35"/>
      <c r="CJ189" s="35"/>
      <c r="CK189" s="35"/>
      <c r="CL189" s="35"/>
      <c r="CM189" s="35"/>
      <c r="CN189" s="35"/>
      <c r="CO189" s="35"/>
      <c r="CP189" s="35"/>
      <c r="CQ189" s="35"/>
      <c r="CR189" s="35"/>
      <c r="CS189" s="35"/>
      <c r="CT189" s="35"/>
      <c r="CU189" s="35"/>
      <c r="CV189" s="35"/>
      <c r="CW189" s="35"/>
      <c r="CX189" s="35"/>
      <c r="CY189" s="35"/>
      <c r="CZ189" s="35"/>
      <c r="DA189" s="35"/>
      <c r="DB189" s="35"/>
      <c r="DC189" s="35"/>
      <c r="DD189" s="35"/>
      <c r="DE189" s="35"/>
      <c r="DF189" s="35"/>
      <c r="DG189" s="35"/>
      <c r="DH189" s="35"/>
      <c r="DI189" s="35"/>
      <c r="DJ189" s="35"/>
      <c r="DK189" s="35"/>
      <c r="DL189" s="35"/>
      <c r="DM189" s="35"/>
      <c r="DN189" s="35"/>
      <c r="DO189" s="35"/>
      <c r="DP189" s="35"/>
      <c r="DQ189" s="35"/>
      <c r="DR189" s="35"/>
      <c r="DS189" s="35"/>
      <c r="DT189" s="35"/>
      <c r="DU189" s="35"/>
      <c r="DV189" s="35"/>
      <c r="DW189" s="35"/>
      <c r="DX189" s="35"/>
      <c r="DY189" s="35"/>
      <c r="DZ189" s="35"/>
      <c r="EA189" s="35"/>
      <c r="EB189" s="35"/>
      <c r="EC189" s="35"/>
      <c r="ED189" s="35"/>
      <c r="EE189" s="35"/>
      <c r="EF189" s="35"/>
      <c r="EG189" s="35"/>
      <c r="EH189" s="35"/>
      <c r="EI189" s="35"/>
      <c r="EJ189" s="35"/>
      <c r="EK189" s="35"/>
      <c r="EL189" s="35"/>
    </row>
    <row r="190" spans="17:142" x14ac:dyDescent="0.2">
      <c r="Q190" s="1"/>
      <c r="R190" s="1"/>
      <c r="S190" s="1"/>
      <c r="T190" s="1"/>
      <c r="U190" s="1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35"/>
      <c r="BQ190" s="35"/>
      <c r="BR190" s="35"/>
      <c r="BS190" s="35"/>
      <c r="BT190" s="35"/>
      <c r="BU190" s="35"/>
      <c r="BV190" s="35"/>
      <c r="BW190" s="35"/>
      <c r="BX190" s="35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35"/>
      <c r="CL190" s="35"/>
      <c r="CM190" s="35"/>
      <c r="CN190" s="35"/>
      <c r="CO190" s="35"/>
      <c r="CP190" s="35"/>
      <c r="CQ190" s="35"/>
      <c r="CR190" s="35"/>
      <c r="CS190" s="35"/>
      <c r="CT190" s="35"/>
      <c r="CU190" s="35"/>
      <c r="CV190" s="35"/>
      <c r="CW190" s="35"/>
      <c r="CX190" s="35"/>
      <c r="CY190" s="35"/>
      <c r="CZ190" s="35"/>
      <c r="DA190" s="35"/>
      <c r="DB190" s="35"/>
      <c r="DC190" s="35"/>
      <c r="DD190" s="35"/>
      <c r="DE190" s="35"/>
      <c r="DF190" s="35"/>
      <c r="DG190" s="35"/>
      <c r="DH190" s="35"/>
      <c r="DI190" s="35"/>
      <c r="DJ190" s="35"/>
      <c r="DK190" s="35"/>
      <c r="DL190" s="35"/>
      <c r="DM190" s="35"/>
      <c r="DN190" s="35"/>
      <c r="DO190" s="35"/>
      <c r="DP190" s="35"/>
      <c r="DQ190" s="35"/>
      <c r="DR190" s="35"/>
      <c r="DS190" s="35"/>
      <c r="DT190" s="35"/>
      <c r="DU190" s="35"/>
      <c r="DV190" s="35"/>
      <c r="DW190" s="35"/>
      <c r="DX190" s="35"/>
      <c r="DY190" s="35"/>
      <c r="DZ190" s="35"/>
      <c r="EA190" s="35"/>
      <c r="EB190" s="35"/>
      <c r="EC190" s="35"/>
      <c r="ED190" s="35"/>
      <c r="EE190" s="35"/>
      <c r="EF190" s="35"/>
      <c r="EG190" s="35"/>
      <c r="EH190" s="35"/>
      <c r="EI190" s="35"/>
      <c r="EJ190" s="35"/>
      <c r="EK190" s="35"/>
      <c r="EL190" s="35"/>
    </row>
    <row r="191" spans="17:142" x14ac:dyDescent="0.2">
      <c r="Q191" s="1"/>
      <c r="R191" s="1"/>
      <c r="S191" s="1"/>
      <c r="T191" s="1"/>
      <c r="U191" s="1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  <c r="BH191" s="35"/>
      <c r="BI191" s="35"/>
      <c r="BJ191" s="35"/>
      <c r="BK191" s="35"/>
      <c r="BL191" s="35"/>
      <c r="BM191" s="35"/>
      <c r="BN191" s="35"/>
      <c r="BO191" s="35"/>
      <c r="BP191" s="35"/>
      <c r="BQ191" s="35"/>
      <c r="BR191" s="35"/>
      <c r="BS191" s="35"/>
      <c r="BT191" s="35"/>
      <c r="BU191" s="35"/>
      <c r="BV191" s="35"/>
      <c r="BW191" s="35"/>
      <c r="BX191" s="35"/>
      <c r="BY191" s="35"/>
      <c r="BZ191" s="35"/>
      <c r="CA191" s="35"/>
      <c r="CB191" s="35"/>
      <c r="CC191" s="35"/>
      <c r="CD191" s="35"/>
      <c r="CE191" s="35"/>
      <c r="CF191" s="35"/>
      <c r="CG191" s="35"/>
      <c r="CH191" s="35"/>
      <c r="CI191" s="35"/>
      <c r="CJ191" s="35"/>
      <c r="CK191" s="35"/>
      <c r="CL191" s="35"/>
      <c r="CM191" s="35"/>
      <c r="CN191" s="35"/>
      <c r="CO191" s="35"/>
      <c r="CP191" s="35"/>
      <c r="CQ191" s="35"/>
      <c r="CR191" s="35"/>
      <c r="CS191" s="35"/>
      <c r="CT191" s="35"/>
      <c r="CU191" s="35"/>
      <c r="CV191" s="35"/>
      <c r="CW191" s="35"/>
      <c r="CX191" s="35"/>
      <c r="CY191" s="35"/>
      <c r="CZ191" s="35"/>
      <c r="DA191" s="35"/>
      <c r="DB191" s="35"/>
      <c r="DC191" s="35"/>
      <c r="DD191" s="35"/>
      <c r="DE191" s="35"/>
      <c r="DF191" s="35"/>
      <c r="DG191" s="35"/>
      <c r="DH191" s="35"/>
      <c r="DI191" s="35"/>
      <c r="DJ191" s="35"/>
      <c r="DK191" s="35"/>
      <c r="DL191" s="35"/>
      <c r="DM191" s="35"/>
      <c r="DN191" s="35"/>
      <c r="DO191" s="35"/>
      <c r="DP191" s="35"/>
      <c r="DQ191" s="35"/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</row>
    <row r="192" spans="17:142" x14ac:dyDescent="0.2">
      <c r="Q192" s="1"/>
      <c r="R192" s="1"/>
      <c r="S192" s="1"/>
      <c r="T192" s="1"/>
      <c r="U192" s="1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  <c r="BH192" s="35"/>
      <c r="BI192" s="35"/>
      <c r="BJ192" s="35"/>
      <c r="BK192" s="35"/>
      <c r="BL192" s="35"/>
      <c r="BM192" s="35"/>
      <c r="BN192" s="35"/>
      <c r="BO192" s="35"/>
      <c r="BP192" s="35"/>
      <c r="BQ192" s="35"/>
      <c r="BR192" s="35"/>
      <c r="BS192" s="35"/>
      <c r="BT192" s="35"/>
      <c r="BU192" s="35"/>
      <c r="BV192" s="35"/>
      <c r="BW192" s="35"/>
      <c r="BX192" s="35"/>
      <c r="BY192" s="35"/>
      <c r="BZ192" s="35"/>
      <c r="CA192" s="35"/>
      <c r="CB192" s="35"/>
      <c r="CC192" s="35"/>
      <c r="CD192" s="35"/>
      <c r="CE192" s="35"/>
      <c r="CF192" s="35"/>
      <c r="CG192" s="35"/>
      <c r="CH192" s="35"/>
      <c r="CI192" s="35"/>
      <c r="CJ192" s="35"/>
      <c r="CK192" s="35"/>
      <c r="CL192" s="35"/>
      <c r="CM192" s="35"/>
      <c r="CN192" s="35"/>
      <c r="CO192" s="35"/>
      <c r="CP192" s="35"/>
      <c r="CQ192" s="35"/>
      <c r="CR192" s="35"/>
      <c r="CS192" s="35"/>
      <c r="CT192" s="35"/>
      <c r="CU192" s="35"/>
      <c r="CV192" s="35"/>
      <c r="CW192" s="35"/>
      <c r="CX192" s="35"/>
      <c r="CY192" s="35"/>
      <c r="CZ192" s="35"/>
      <c r="DA192" s="35"/>
      <c r="DB192" s="35"/>
      <c r="DC192" s="35"/>
      <c r="DD192" s="35"/>
      <c r="DE192" s="35"/>
      <c r="DF192" s="35"/>
      <c r="DG192" s="35"/>
      <c r="DH192" s="35"/>
      <c r="DI192" s="35"/>
      <c r="DJ192" s="35"/>
      <c r="DK192" s="35"/>
      <c r="DL192" s="35"/>
      <c r="DM192" s="35"/>
      <c r="DN192" s="35"/>
      <c r="DO192" s="35"/>
      <c r="DP192" s="35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</row>
    <row r="193" spans="17:142" x14ac:dyDescent="0.2">
      <c r="Q193" s="1"/>
      <c r="R193" s="1"/>
      <c r="S193" s="1"/>
      <c r="T193" s="1"/>
      <c r="U193" s="1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  <c r="BH193" s="35"/>
      <c r="BI193" s="35"/>
      <c r="BJ193" s="35"/>
      <c r="BK193" s="35"/>
      <c r="BL193" s="35"/>
      <c r="BM193" s="35"/>
      <c r="BN193" s="35"/>
      <c r="BO193" s="35"/>
      <c r="BP193" s="35"/>
      <c r="BQ193" s="35"/>
      <c r="BR193" s="35"/>
      <c r="BS193" s="35"/>
      <c r="BT193" s="35"/>
      <c r="BU193" s="35"/>
      <c r="BV193" s="35"/>
      <c r="BW193" s="35"/>
      <c r="BX193" s="35"/>
      <c r="BY193" s="35"/>
      <c r="BZ193" s="35"/>
      <c r="CA193" s="35"/>
      <c r="CB193" s="35"/>
      <c r="CC193" s="35"/>
      <c r="CD193" s="35"/>
      <c r="CE193" s="35"/>
      <c r="CF193" s="35"/>
      <c r="CG193" s="35"/>
      <c r="CH193" s="35"/>
      <c r="CI193" s="35"/>
      <c r="CJ193" s="35"/>
      <c r="CK193" s="35"/>
      <c r="CL193" s="35"/>
      <c r="CM193" s="35"/>
      <c r="CN193" s="35"/>
      <c r="CO193" s="35"/>
      <c r="CP193" s="35"/>
      <c r="CQ193" s="35"/>
      <c r="CR193" s="35"/>
      <c r="CS193" s="35"/>
      <c r="CT193" s="35"/>
      <c r="CU193" s="35"/>
      <c r="CV193" s="35"/>
      <c r="CW193" s="35"/>
      <c r="CX193" s="35"/>
      <c r="CY193" s="35"/>
      <c r="CZ193" s="35"/>
      <c r="DA193" s="35"/>
      <c r="DB193" s="35"/>
      <c r="DC193" s="35"/>
      <c r="DD193" s="35"/>
      <c r="DE193" s="35"/>
      <c r="DF193" s="35"/>
      <c r="DG193" s="35"/>
      <c r="DH193" s="35"/>
      <c r="DI193" s="35"/>
      <c r="DJ193" s="35"/>
      <c r="DK193" s="35"/>
      <c r="DL193" s="35"/>
      <c r="DM193" s="35"/>
      <c r="DN193" s="35"/>
      <c r="DO193" s="35"/>
      <c r="DP193" s="35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</row>
    <row r="194" spans="17:142" x14ac:dyDescent="0.2">
      <c r="Q194" s="1"/>
      <c r="R194" s="1"/>
      <c r="S194" s="1"/>
      <c r="T194" s="1"/>
      <c r="U194" s="1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35"/>
      <c r="CK194" s="35"/>
      <c r="CL194" s="35"/>
      <c r="CM194" s="35"/>
      <c r="CN194" s="35"/>
      <c r="CO194" s="35"/>
      <c r="CP194" s="35"/>
      <c r="CQ194" s="35"/>
      <c r="CR194" s="35"/>
      <c r="CS194" s="35"/>
      <c r="CT194" s="35"/>
      <c r="CU194" s="35"/>
      <c r="CV194" s="35"/>
      <c r="CW194" s="35"/>
      <c r="CX194" s="35"/>
      <c r="CY194" s="35"/>
      <c r="CZ194" s="35"/>
      <c r="DA194" s="35"/>
      <c r="DB194" s="35"/>
      <c r="DC194" s="35"/>
      <c r="DD194" s="35"/>
      <c r="DE194" s="35"/>
      <c r="DF194" s="35"/>
      <c r="DG194" s="35"/>
      <c r="DH194" s="35"/>
      <c r="DI194" s="35"/>
      <c r="DJ194" s="35"/>
      <c r="DK194" s="35"/>
      <c r="DL194" s="35"/>
      <c r="DM194" s="35"/>
      <c r="DN194" s="35"/>
      <c r="DO194" s="35"/>
      <c r="DP194" s="35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</row>
    <row r="195" spans="17:142" x14ac:dyDescent="0.2">
      <c r="Q195" s="1"/>
      <c r="R195" s="1"/>
      <c r="S195" s="1"/>
      <c r="T195" s="1"/>
      <c r="U195" s="1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35"/>
      <c r="CK195" s="35"/>
      <c r="CL195" s="35"/>
      <c r="CM195" s="35"/>
      <c r="CN195" s="35"/>
      <c r="CO195" s="35"/>
      <c r="CP195" s="35"/>
      <c r="CQ195" s="35"/>
      <c r="CR195" s="35"/>
      <c r="CS195" s="35"/>
      <c r="CT195" s="35"/>
      <c r="CU195" s="35"/>
      <c r="CV195" s="35"/>
      <c r="CW195" s="35"/>
      <c r="CX195" s="35"/>
      <c r="CY195" s="35"/>
      <c r="CZ195" s="35"/>
      <c r="DA195" s="35"/>
      <c r="DB195" s="35"/>
      <c r="DC195" s="35"/>
      <c r="DD195" s="35"/>
      <c r="DE195" s="35"/>
      <c r="DF195" s="35"/>
      <c r="DG195" s="35"/>
      <c r="DH195" s="35"/>
      <c r="DI195" s="35"/>
      <c r="DJ195" s="35"/>
      <c r="DK195" s="35"/>
      <c r="DL195" s="35"/>
      <c r="DM195" s="35"/>
      <c r="DN195" s="35"/>
      <c r="DO195" s="35"/>
      <c r="DP195" s="35"/>
      <c r="DQ195" s="35"/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</row>
    <row r="196" spans="17:142" x14ac:dyDescent="0.2">
      <c r="Q196" s="1"/>
      <c r="R196" s="1"/>
      <c r="S196" s="1"/>
      <c r="T196" s="1"/>
      <c r="U196" s="1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35"/>
      <c r="CK196" s="35"/>
      <c r="CL196" s="35"/>
      <c r="CM196" s="35"/>
      <c r="CN196" s="35"/>
      <c r="CO196" s="35"/>
      <c r="CP196" s="35"/>
      <c r="CQ196" s="35"/>
      <c r="CR196" s="35"/>
      <c r="CS196" s="35"/>
      <c r="CT196" s="35"/>
      <c r="CU196" s="35"/>
      <c r="CV196" s="35"/>
      <c r="CW196" s="35"/>
      <c r="CX196" s="35"/>
      <c r="CY196" s="35"/>
      <c r="CZ196" s="35"/>
      <c r="DA196" s="35"/>
      <c r="DB196" s="35"/>
      <c r="DC196" s="35"/>
      <c r="DD196" s="35"/>
      <c r="DE196" s="35"/>
      <c r="DF196" s="35"/>
      <c r="DG196" s="35"/>
      <c r="DH196" s="35"/>
      <c r="DI196" s="35"/>
      <c r="DJ196" s="35"/>
      <c r="DK196" s="35"/>
      <c r="DL196" s="35"/>
      <c r="DM196" s="35"/>
      <c r="DN196" s="35"/>
      <c r="DO196" s="35"/>
      <c r="DP196" s="35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</row>
    <row r="197" spans="17:142" x14ac:dyDescent="0.2">
      <c r="Q197" s="1"/>
      <c r="R197" s="1"/>
      <c r="S197" s="1"/>
      <c r="T197" s="1"/>
      <c r="U197" s="1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35"/>
      <c r="CK197" s="35"/>
      <c r="CL197" s="35"/>
      <c r="CM197" s="35"/>
      <c r="CN197" s="35"/>
      <c r="CO197" s="35"/>
      <c r="CP197" s="35"/>
      <c r="CQ197" s="35"/>
      <c r="CR197" s="35"/>
      <c r="CS197" s="35"/>
      <c r="CT197" s="35"/>
      <c r="CU197" s="35"/>
      <c r="CV197" s="35"/>
      <c r="CW197" s="35"/>
      <c r="CX197" s="35"/>
      <c r="CY197" s="35"/>
      <c r="CZ197" s="35"/>
      <c r="DA197" s="35"/>
      <c r="DB197" s="35"/>
      <c r="DC197" s="35"/>
      <c r="DD197" s="35"/>
      <c r="DE197" s="35"/>
      <c r="DF197" s="35"/>
      <c r="DG197" s="35"/>
      <c r="DH197" s="35"/>
      <c r="DI197" s="35"/>
      <c r="DJ197" s="35"/>
      <c r="DK197" s="35"/>
      <c r="DL197" s="35"/>
      <c r="DM197" s="35"/>
      <c r="DN197" s="35"/>
      <c r="DO197" s="35"/>
      <c r="DP197" s="35"/>
      <c r="DQ197" s="35"/>
      <c r="DR197" s="35"/>
      <c r="DS197" s="35"/>
      <c r="DT197" s="35"/>
      <c r="DU197" s="35"/>
      <c r="DV197" s="35"/>
      <c r="DW197" s="35"/>
      <c r="DX197" s="35"/>
      <c r="DY197" s="35"/>
      <c r="DZ197" s="35"/>
      <c r="EA197" s="35"/>
      <c r="EB197" s="35"/>
      <c r="EC197" s="35"/>
      <c r="ED197" s="35"/>
      <c r="EE197" s="35"/>
      <c r="EF197" s="35"/>
      <c r="EG197" s="35"/>
      <c r="EH197" s="35"/>
      <c r="EI197" s="35"/>
      <c r="EJ197" s="35"/>
      <c r="EK197" s="35"/>
      <c r="EL197" s="35"/>
    </row>
    <row r="198" spans="17:142" x14ac:dyDescent="0.2">
      <c r="Q198" s="1"/>
      <c r="R198" s="1"/>
      <c r="S198" s="1"/>
      <c r="T198" s="1"/>
      <c r="U198" s="1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  <c r="BH198" s="35"/>
      <c r="BI198" s="35"/>
      <c r="BJ198" s="35"/>
      <c r="BK198" s="35"/>
      <c r="BL198" s="35"/>
      <c r="BM198" s="35"/>
      <c r="BN198" s="35"/>
      <c r="BO198" s="35"/>
      <c r="BP198" s="35"/>
      <c r="BQ198" s="35"/>
      <c r="BR198" s="35"/>
      <c r="BS198" s="35"/>
      <c r="BT198" s="35"/>
      <c r="BU198" s="35"/>
      <c r="BV198" s="35"/>
      <c r="BW198" s="35"/>
      <c r="BX198" s="35"/>
      <c r="BY198" s="35"/>
      <c r="BZ198" s="35"/>
      <c r="CA198" s="35"/>
      <c r="CB198" s="35"/>
      <c r="CC198" s="35"/>
      <c r="CD198" s="35"/>
      <c r="CE198" s="35"/>
      <c r="CF198" s="35"/>
      <c r="CG198" s="35"/>
      <c r="CH198" s="35"/>
      <c r="CI198" s="35"/>
      <c r="CJ198" s="35"/>
      <c r="CK198" s="35"/>
      <c r="CL198" s="35"/>
      <c r="CM198" s="35"/>
      <c r="CN198" s="35"/>
      <c r="CO198" s="35"/>
      <c r="CP198" s="35"/>
      <c r="CQ198" s="35"/>
      <c r="CR198" s="35"/>
      <c r="CS198" s="35"/>
      <c r="CT198" s="35"/>
      <c r="CU198" s="35"/>
      <c r="CV198" s="35"/>
      <c r="CW198" s="35"/>
      <c r="CX198" s="35"/>
      <c r="CY198" s="35"/>
      <c r="CZ198" s="35"/>
      <c r="DA198" s="35"/>
      <c r="DB198" s="35"/>
      <c r="DC198" s="35"/>
      <c r="DD198" s="35"/>
      <c r="DE198" s="35"/>
      <c r="DF198" s="35"/>
      <c r="DG198" s="35"/>
      <c r="DH198" s="35"/>
      <c r="DI198" s="35"/>
      <c r="DJ198" s="35"/>
      <c r="DK198" s="35"/>
      <c r="DL198" s="35"/>
      <c r="DM198" s="35"/>
      <c r="DN198" s="35"/>
      <c r="DO198" s="35"/>
      <c r="DP198" s="35"/>
      <c r="DQ198" s="35"/>
      <c r="DR198" s="35"/>
      <c r="DS198" s="35"/>
      <c r="DT198" s="35"/>
      <c r="DU198" s="35"/>
      <c r="DV198" s="35"/>
      <c r="DW198" s="35"/>
      <c r="DX198" s="35"/>
      <c r="DY198" s="35"/>
      <c r="DZ198" s="35"/>
      <c r="EA198" s="35"/>
      <c r="EB198" s="35"/>
      <c r="EC198" s="35"/>
      <c r="ED198" s="35"/>
      <c r="EE198" s="35"/>
      <c r="EF198" s="35"/>
      <c r="EG198" s="35"/>
      <c r="EH198" s="35"/>
      <c r="EI198" s="35"/>
      <c r="EJ198" s="35"/>
      <c r="EK198" s="35"/>
      <c r="EL198" s="35"/>
    </row>
    <row r="199" spans="17:142" x14ac:dyDescent="0.2">
      <c r="Q199" s="1"/>
      <c r="R199" s="1"/>
      <c r="S199" s="1"/>
      <c r="T199" s="1"/>
      <c r="U199" s="1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  <c r="BH199" s="35"/>
      <c r="BI199" s="35"/>
      <c r="BJ199" s="35"/>
      <c r="BK199" s="35"/>
      <c r="BL199" s="35"/>
      <c r="BM199" s="35"/>
      <c r="BN199" s="35"/>
      <c r="BO199" s="35"/>
      <c r="BP199" s="35"/>
      <c r="BQ199" s="35"/>
      <c r="BR199" s="35"/>
      <c r="BS199" s="35"/>
      <c r="BT199" s="35"/>
      <c r="BU199" s="35"/>
      <c r="BV199" s="35"/>
      <c r="BW199" s="35"/>
      <c r="BX199" s="35"/>
      <c r="BY199" s="35"/>
      <c r="BZ199" s="35"/>
      <c r="CA199" s="35"/>
      <c r="CB199" s="35"/>
      <c r="CC199" s="35"/>
      <c r="CD199" s="35"/>
      <c r="CE199" s="35"/>
      <c r="CF199" s="35"/>
      <c r="CG199" s="35"/>
      <c r="CH199" s="35"/>
      <c r="CI199" s="35"/>
      <c r="CJ199" s="35"/>
      <c r="CK199" s="35"/>
      <c r="CL199" s="35"/>
      <c r="CM199" s="35"/>
      <c r="CN199" s="35"/>
      <c r="CO199" s="35"/>
      <c r="CP199" s="35"/>
      <c r="CQ199" s="35"/>
      <c r="CR199" s="35"/>
      <c r="CS199" s="35"/>
      <c r="CT199" s="35"/>
      <c r="CU199" s="35"/>
      <c r="CV199" s="35"/>
      <c r="CW199" s="35"/>
      <c r="CX199" s="35"/>
      <c r="CY199" s="35"/>
      <c r="CZ199" s="35"/>
      <c r="DA199" s="35"/>
      <c r="DB199" s="35"/>
      <c r="DC199" s="35"/>
      <c r="DD199" s="35"/>
      <c r="DE199" s="35"/>
      <c r="DF199" s="35"/>
      <c r="DG199" s="35"/>
      <c r="DH199" s="35"/>
      <c r="DI199" s="35"/>
      <c r="DJ199" s="35"/>
      <c r="DK199" s="35"/>
      <c r="DL199" s="35"/>
      <c r="DM199" s="35"/>
      <c r="DN199" s="35"/>
      <c r="DO199" s="35"/>
      <c r="DP199" s="35"/>
      <c r="DQ199" s="35"/>
      <c r="DR199" s="35"/>
      <c r="DS199" s="35"/>
      <c r="DT199" s="35"/>
      <c r="DU199" s="35"/>
      <c r="DV199" s="35"/>
      <c r="DW199" s="35"/>
      <c r="DX199" s="35"/>
      <c r="DY199" s="35"/>
      <c r="DZ199" s="35"/>
      <c r="EA199" s="35"/>
      <c r="EB199" s="35"/>
      <c r="EC199" s="35"/>
      <c r="ED199" s="35"/>
      <c r="EE199" s="35"/>
      <c r="EF199" s="35"/>
      <c r="EG199" s="35"/>
      <c r="EH199" s="35"/>
      <c r="EI199" s="35"/>
      <c r="EJ199" s="35"/>
      <c r="EK199" s="35"/>
      <c r="EL199" s="35"/>
    </row>
    <row r="200" spans="17:142" x14ac:dyDescent="0.2">
      <c r="Q200" s="1"/>
      <c r="R200" s="1"/>
      <c r="S200" s="1"/>
      <c r="T200" s="1"/>
      <c r="U200" s="1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  <c r="BH200" s="35"/>
      <c r="BI200" s="35"/>
      <c r="BJ200" s="35"/>
      <c r="BK200" s="35"/>
      <c r="BL200" s="35"/>
      <c r="BM200" s="35"/>
      <c r="BN200" s="35"/>
      <c r="BO200" s="35"/>
      <c r="BP200" s="35"/>
      <c r="BQ200" s="35"/>
      <c r="BR200" s="35"/>
      <c r="BS200" s="35"/>
      <c r="BT200" s="35"/>
      <c r="BU200" s="35"/>
      <c r="BV200" s="35"/>
      <c r="BW200" s="35"/>
      <c r="BX200" s="35"/>
      <c r="BY200" s="35"/>
      <c r="BZ200" s="35"/>
      <c r="CA200" s="35"/>
      <c r="CB200" s="35"/>
      <c r="CC200" s="35"/>
      <c r="CD200" s="35"/>
      <c r="CE200" s="35"/>
      <c r="CF200" s="35"/>
      <c r="CG200" s="35"/>
      <c r="CH200" s="35"/>
      <c r="CI200" s="35"/>
      <c r="CJ200" s="35"/>
      <c r="CK200" s="35"/>
      <c r="CL200" s="35"/>
      <c r="CM200" s="35"/>
      <c r="CN200" s="35"/>
      <c r="CO200" s="35"/>
      <c r="CP200" s="35"/>
      <c r="CQ200" s="35"/>
      <c r="CR200" s="35"/>
      <c r="CS200" s="35"/>
      <c r="CT200" s="35"/>
      <c r="CU200" s="35"/>
      <c r="CV200" s="35"/>
      <c r="CW200" s="35"/>
      <c r="CX200" s="35"/>
      <c r="CY200" s="35"/>
      <c r="CZ200" s="35"/>
      <c r="DA200" s="35"/>
      <c r="DB200" s="35"/>
      <c r="DC200" s="35"/>
      <c r="DD200" s="35"/>
      <c r="DE200" s="35"/>
      <c r="DF200" s="35"/>
      <c r="DG200" s="35"/>
      <c r="DH200" s="35"/>
      <c r="DI200" s="35"/>
      <c r="DJ200" s="35"/>
      <c r="DK200" s="35"/>
      <c r="DL200" s="35"/>
      <c r="DM200" s="35"/>
      <c r="DN200" s="35"/>
      <c r="DO200" s="35"/>
      <c r="DP200" s="35"/>
      <c r="DQ200" s="35"/>
      <c r="DR200" s="35"/>
      <c r="DS200" s="35"/>
      <c r="DT200" s="35"/>
      <c r="DU200" s="35"/>
      <c r="DV200" s="35"/>
      <c r="DW200" s="35"/>
      <c r="DX200" s="35"/>
      <c r="DY200" s="35"/>
      <c r="DZ200" s="35"/>
      <c r="EA200" s="35"/>
      <c r="EB200" s="35"/>
      <c r="EC200" s="35"/>
      <c r="ED200" s="35"/>
      <c r="EE200" s="35"/>
      <c r="EF200" s="35"/>
      <c r="EG200" s="35"/>
      <c r="EH200" s="35"/>
      <c r="EI200" s="35"/>
      <c r="EJ200" s="35"/>
      <c r="EK200" s="35"/>
      <c r="EL200" s="35"/>
    </row>
    <row r="201" spans="17:142" x14ac:dyDescent="0.2">
      <c r="Q201" s="1"/>
      <c r="R201" s="1"/>
      <c r="S201" s="1"/>
      <c r="T201" s="1"/>
      <c r="U201" s="1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  <c r="BH201" s="35"/>
      <c r="BI201" s="35"/>
      <c r="BJ201" s="35"/>
      <c r="BK201" s="35"/>
      <c r="BL201" s="35"/>
      <c r="BM201" s="35"/>
      <c r="BN201" s="35"/>
      <c r="BO201" s="35"/>
      <c r="BP201" s="35"/>
      <c r="BQ201" s="35"/>
      <c r="BR201" s="35"/>
      <c r="BS201" s="35"/>
      <c r="BT201" s="35"/>
      <c r="BU201" s="35"/>
      <c r="BV201" s="35"/>
      <c r="BW201" s="35"/>
      <c r="BX201" s="35"/>
      <c r="BY201" s="35"/>
      <c r="BZ201" s="35"/>
      <c r="CA201" s="35"/>
      <c r="CB201" s="35"/>
      <c r="CC201" s="35"/>
      <c r="CD201" s="35"/>
      <c r="CE201" s="35"/>
      <c r="CF201" s="35"/>
      <c r="CG201" s="35"/>
      <c r="CH201" s="35"/>
      <c r="CI201" s="35"/>
      <c r="CJ201" s="35"/>
      <c r="CK201" s="35"/>
      <c r="CL201" s="35"/>
      <c r="CM201" s="35"/>
      <c r="CN201" s="35"/>
      <c r="CO201" s="35"/>
      <c r="CP201" s="35"/>
      <c r="CQ201" s="35"/>
      <c r="CR201" s="35"/>
      <c r="CS201" s="35"/>
      <c r="CT201" s="35"/>
      <c r="CU201" s="35"/>
      <c r="CV201" s="35"/>
      <c r="CW201" s="35"/>
      <c r="CX201" s="35"/>
      <c r="CY201" s="35"/>
      <c r="CZ201" s="35"/>
      <c r="DA201" s="35"/>
      <c r="DB201" s="35"/>
      <c r="DC201" s="35"/>
      <c r="DD201" s="35"/>
      <c r="DE201" s="35"/>
      <c r="DF201" s="35"/>
      <c r="DG201" s="35"/>
      <c r="DH201" s="35"/>
      <c r="DI201" s="35"/>
      <c r="DJ201" s="35"/>
      <c r="DK201" s="35"/>
      <c r="DL201" s="35"/>
      <c r="DM201" s="35"/>
      <c r="DN201" s="35"/>
      <c r="DO201" s="35"/>
      <c r="DP201" s="35"/>
      <c r="DQ201" s="35"/>
      <c r="DR201" s="35"/>
      <c r="DS201" s="35"/>
      <c r="DT201" s="35"/>
      <c r="DU201" s="35"/>
      <c r="DV201" s="35"/>
      <c r="DW201" s="35"/>
      <c r="DX201" s="35"/>
      <c r="DY201" s="35"/>
      <c r="DZ201" s="35"/>
      <c r="EA201" s="35"/>
      <c r="EB201" s="35"/>
      <c r="EC201" s="35"/>
      <c r="ED201" s="35"/>
      <c r="EE201" s="35"/>
      <c r="EF201" s="35"/>
      <c r="EG201" s="35"/>
      <c r="EH201" s="35"/>
      <c r="EI201" s="35"/>
      <c r="EJ201" s="35"/>
      <c r="EK201" s="35"/>
      <c r="EL201" s="35"/>
    </row>
    <row r="202" spans="17:142" x14ac:dyDescent="0.2">
      <c r="Q202" s="1"/>
      <c r="R202" s="1"/>
      <c r="S202" s="1"/>
      <c r="T202" s="1"/>
      <c r="U202" s="1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</row>
    <row r="203" spans="17:142" x14ac:dyDescent="0.2">
      <c r="Q203" s="1"/>
      <c r="R203" s="1"/>
      <c r="S203" s="1"/>
      <c r="T203" s="1"/>
      <c r="U203" s="1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5"/>
      <c r="CK203" s="35"/>
      <c r="CL203" s="35"/>
      <c r="CM203" s="35"/>
      <c r="CN203" s="35"/>
      <c r="CO203" s="35"/>
      <c r="CP203" s="35"/>
      <c r="CQ203" s="35"/>
      <c r="CR203" s="35"/>
      <c r="CS203" s="35"/>
      <c r="CT203" s="35"/>
      <c r="CU203" s="35"/>
      <c r="CV203" s="35"/>
      <c r="CW203" s="35"/>
      <c r="CX203" s="35"/>
      <c r="CY203" s="35"/>
      <c r="CZ203" s="35"/>
      <c r="DA203" s="35"/>
      <c r="DB203" s="35"/>
      <c r="DC203" s="35"/>
      <c r="DD203" s="35"/>
      <c r="DE203" s="35"/>
      <c r="DF203" s="35"/>
      <c r="DG203" s="35"/>
      <c r="DH203" s="35"/>
      <c r="DI203" s="35"/>
      <c r="DJ203" s="35"/>
      <c r="DK203" s="35"/>
      <c r="DL203" s="35"/>
      <c r="DM203" s="35"/>
      <c r="DN203" s="35"/>
      <c r="DO203" s="35"/>
      <c r="DP203" s="35"/>
      <c r="DQ203" s="35"/>
      <c r="DR203" s="35"/>
      <c r="DS203" s="35"/>
      <c r="DT203" s="35"/>
      <c r="DU203" s="35"/>
      <c r="DV203" s="35"/>
      <c r="DW203" s="35"/>
      <c r="DX203" s="35"/>
      <c r="DY203" s="35"/>
      <c r="DZ203" s="35"/>
      <c r="EA203" s="35"/>
      <c r="EB203" s="35"/>
      <c r="EC203" s="35"/>
      <c r="ED203" s="35"/>
      <c r="EE203" s="35"/>
      <c r="EF203" s="35"/>
      <c r="EG203" s="35"/>
      <c r="EH203" s="35"/>
      <c r="EI203" s="35"/>
      <c r="EJ203" s="35"/>
      <c r="EK203" s="35"/>
      <c r="EL203" s="35"/>
    </row>
    <row r="204" spans="17:142" x14ac:dyDescent="0.2">
      <c r="Q204" s="1"/>
      <c r="R204" s="1"/>
      <c r="S204" s="1"/>
      <c r="T204" s="1"/>
      <c r="U204" s="1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35"/>
      <c r="BJ204" s="35"/>
      <c r="BK204" s="35"/>
      <c r="BL204" s="35"/>
      <c r="BM204" s="35"/>
      <c r="BN204" s="35"/>
      <c r="BO204" s="35"/>
      <c r="BP204" s="35"/>
      <c r="BQ204" s="35"/>
      <c r="BR204" s="35"/>
      <c r="BS204" s="35"/>
      <c r="BT204" s="35"/>
      <c r="BU204" s="35"/>
      <c r="BV204" s="35"/>
      <c r="BW204" s="35"/>
      <c r="BX204" s="35"/>
      <c r="BY204" s="35"/>
      <c r="BZ204" s="35"/>
      <c r="CA204" s="35"/>
      <c r="CB204" s="35"/>
      <c r="CC204" s="35"/>
      <c r="CD204" s="35"/>
      <c r="CE204" s="35"/>
      <c r="CF204" s="35"/>
      <c r="CG204" s="35"/>
      <c r="CH204" s="35"/>
      <c r="CI204" s="35"/>
      <c r="CJ204" s="35"/>
      <c r="CK204" s="35"/>
      <c r="CL204" s="35"/>
      <c r="CM204" s="35"/>
      <c r="CN204" s="35"/>
      <c r="CO204" s="35"/>
      <c r="CP204" s="35"/>
      <c r="CQ204" s="35"/>
      <c r="CR204" s="35"/>
      <c r="CS204" s="35"/>
      <c r="CT204" s="35"/>
      <c r="CU204" s="35"/>
      <c r="CV204" s="35"/>
      <c r="CW204" s="35"/>
      <c r="CX204" s="35"/>
      <c r="CY204" s="35"/>
      <c r="CZ204" s="35"/>
      <c r="DA204" s="35"/>
      <c r="DB204" s="35"/>
      <c r="DC204" s="35"/>
      <c r="DD204" s="35"/>
      <c r="DE204" s="35"/>
      <c r="DF204" s="35"/>
      <c r="DG204" s="35"/>
      <c r="DH204" s="35"/>
      <c r="DI204" s="35"/>
      <c r="DJ204" s="35"/>
      <c r="DK204" s="35"/>
      <c r="DL204" s="35"/>
      <c r="DM204" s="35"/>
      <c r="DN204" s="35"/>
      <c r="DO204" s="35"/>
      <c r="DP204" s="35"/>
      <c r="DQ204" s="35"/>
      <c r="DR204" s="35"/>
      <c r="DS204" s="35"/>
      <c r="DT204" s="35"/>
      <c r="DU204" s="35"/>
      <c r="DV204" s="35"/>
      <c r="DW204" s="35"/>
      <c r="DX204" s="35"/>
      <c r="DY204" s="35"/>
      <c r="DZ204" s="35"/>
      <c r="EA204" s="35"/>
      <c r="EB204" s="35"/>
      <c r="EC204" s="35"/>
      <c r="ED204" s="35"/>
      <c r="EE204" s="35"/>
      <c r="EF204" s="35"/>
      <c r="EG204" s="35"/>
      <c r="EH204" s="35"/>
      <c r="EI204" s="35"/>
      <c r="EJ204" s="35"/>
      <c r="EK204" s="35"/>
      <c r="EL204" s="35"/>
    </row>
    <row r="205" spans="17:142" x14ac:dyDescent="0.2">
      <c r="Q205" s="1"/>
      <c r="R205" s="1"/>
      <c r="S205" s="1"/>
      <c r="T205" s="1"/>
      <c r="U205" s="1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  <c r="BH205" s="35"/>
      <c r="BI205" s="35"/>
      <c r="BJ205" s="35"/>
      <c r="BK205" s="35"/>
      <c r="BL205" s="35"/>
      <c r="BM205" s="35"/>
      <c r="BN205" s="35"/>
      <c r="BO205" s="35"/>
      <c r="BP205" s="35"/>
      <c r="BQ205" s="35"/>
      <c r="BR205" s="35"/>
      <c r="BS205" s="35"/>
      <c r="BT205" s="35"/>
      <c r="BU205" s="35"/>
      <c r="BV205" s="35"/>
      <c r="BW205" s="35"/>
      <c r="BX205" s="35"/>
      <c r="BY205" s="35"/>
      <c r="BZ205" s="35"/>
      <c r="CA205" s="35"/>
      <c r="CB205" s="35"/>
      <c r="CC205" s="35"/>
      <c r="CD205" s="35"/>
      <c r="CE205" s="35"/>
      <c r="CF205" s="35"/>
      <c r="CG205" s="35"/>
      <c r="CH205" s="35"/>
      <c r="CI205" s="35"/>
      <c r="CJ205" s="35"/>
      <c r="CK205" s="35"/>
      <c r="CL205" s="35"/>
      <c r="CM205" s="35"/>
      <c r="CN205" s="35"/>
      <c r="CO205" s="35"/>
      <c r="CP205" s="35"/>
      <c r="CQ205" s="35"/>
      <c r="CR205" s="35"/>
      <c r="CS205" s="35"/>
      <c r="CT205" s="35"/>
      <c r="CU205" s="35"/>
      <c r="CV205" s="35"/>
      <c r="CW205" s="35"/>
      <c r="CX205" s="35"/>
      <c r="CY205" s="35"/>
      <c r="CZ205" s="35"/>
      <c r="DA205" s="35"/>
      <c r="DB205" s="35"/>
      <c r="DC205" s="35"/>
      <c r="DD205" s="35"/>
      <c r="DE205" s="35"/>
      <c r="DF205" s="35"/>
      <c r="DG205" s="35"/>
      <c r="DH205" s="35"/>
      <c r="DI205" s="35"/>
      <c r="DJ205" s="35"/>
      <c r="DK205" s="35"/>
      <c r="DL205" s="35"/>
      <c r="DM205" s="35"/>
      <c r="DN205" s="35"/>
      <c r="DO205" s="35"/>
      <c r="DP205" s="35"/>
      <c r="DQ205" s="35"/>
      <c r="DR205" s="35"/>
      <c r="DS205" s="35"/>
      <c r="DT205" s="35"/>
      <c r="DU205" s="35"/>
      <c r="DV205" s="35"/>
      <c r="DW205" s="35"/>
      <c r="DX205" s="35"/>
      <c r="DY205" s="35"/>
      <c r="DZ205" s="35"/>
      <c r="EA205" s="35"/>
      <c r="EB205" s="35"/>
      <c r="EC205" s="35"/>
      <c r="ED205" s="35"/>
      <c r="EE205" s="35"/>
      <c r="EF205" s="35"/>
      <c r="EG205" s="35"/>
      <c r="EH205" s="35"/>
      <c r="EI205" s="35"/>
      <c r="EJ205" s="35"/>
      <c r="EK205" s="35"/>
      <c r="EL205" s="35"/>
    </row>
    <row r="206" spans="17:142" x14ac:dyDescent="0.2">
      <c r="Q206" s="1"/>
      <c r="R206" s="1"/>
      <c r="S206" s="1"/>
      <c r="T206" s="1"/>
      <c r="U206" s="1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  <c r="BH206" s="35"/>
      <c r="BI206" s="35"/>
      <c r="BJ206" s="35"/>
      <c r="BK206" s="35"/>
      <c r="BL206" s="35"/>
      <c r="BM206" s="35"/>
      <c r="BN206" s="35"/>
      <c r="BO206" s="35"/>
      <c r="BP206" s="35"/>
      <c r="BQ206" s="35"/>
      <c r="BR206" s="35"/>
      <c r="BS206" s="35"/>
      <c r="BT206" s="35"/>
      <c r="BU206" s="35"/>
      <c r="BV206" s="35"/>
      <c r="BW206" s="35"/>
      <c r="BX206" s="35"/>
      <c r="BY206" s="35"/>
      <c r="BZ206" s="35"/>
      <c r="CA206" s="35"/>
      <c r="CB206" s="35"/>
      <c r="CC206" s="35"/>
      <c r="CD206" s="35"/>
      <c r="CE206" s="35"/>
      <c r="CF206" s="35"/>
      <c r="CG206" s="35"/>
      <c r="CH206" s="35"/>
      <c r="CI206" s="35"/>
      <c r="CJ206" s="35"/>
      <c r="CK206" s="35"/>
      <c r="CL206" s="35"/>
      <c r="CM206" s="35"/>
      <c r="CN206" s="35"/>
      <c r="CO206" s="35"/>
      <c r="CP206" s="35"/>
      <c r="CQ206" s="35"/>
      <c r="CR206" s="35"/>
      <c r="CS206" s="35"/>
      <c r="CT206" s="35"/>
      <c r="CU206" s="35"/>
      <c r="CV206" s="35"/>
      <c r="CW206" s="35"/>
      <c r="CX206" s="35"/>
      <c r="CY206" s="35"/>
      <c r="CZ206" s="35"/>
      <c r="DA206" s="35"/>
      <c r="DB206" s="35"/>
      <c r="DC206" s="35"/>
      <c r="DD206" s="35"/>
      <c r="DE206" s="35"/>
      <c r="DF206" s="35"/>
      <c r="DG206" s="35"/>
      <c r="DH206" s="35"/>
      <c r="DI206" s="35"/>
      <c r="DJ206" s="35"/>
      <c r="DK206" s="35"/>
      <c r="DL206" s="35"/>
      <c r="DM206" s="35"/>
      <c r="DN206" s="35"/>
      <c r="DO206" s="35"/>
      <c r="DP206" s="35"/>
      <c r="DQ206" s="35"/>
      <c r="DR206" s="35"/>
      <c r="DS206" s="35"/>
      <c r="DT206" s="35"/>
      <c r="DU206" s="35"/>
      <c r="DV206" s="35"/>
      <c r="DW206" s="35"/>
      <c r="DX206" s="35"/>
      <c r="DY206" s="35"/>
      <c r="DZ206" s="35"/>
      <c r="EA206" s="35"/>
      <c r="EB206" s="35"/>
      <c r="EC206" s="35"/>
      <c r="ED206" s="35"/>
      <c r="EE206" s="35"/>
      <c r="EF206" s="35"/>
      <c r="EG206" s="35"/>
      <c r="EH206" s="35"/>
      <c r="EI206" s="35"/>
      <c r="EJ206" s="35"/>
      <c r="EK206" s="35"/>
      <c r="EL206" s="35"/>
    </row>
    <row r="207" spans="17:142" x14ac:dyDescent="0.2">
      <c r="Q207" s="1"/>
      <c r="R207" s="1"/>
      <c r="S207" s="1"/>
      <c r="T207" s="1"/>
      <c r="U207" s="1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35"/>
      <c r="BS207" s="35"/>
      <c r="BT207" s="35"/>
      <c r="BU207" s="35"/>
      <c r="BV207" s="35"/>
      <c r="BW207" s="35"/>
      <c r="BX207" s="35"/>
      <c r="BY207" s="35"/>
      <c r="BZ207" s="35"/>
      <c r="CA207" s="35"/>
      <c r="CB207" s="35"/>
      <c r="CC207" s="35"/>
      <c r="CD207" s="35"/>
      <c r="CE207" s="35"/>
      <c r="CF207" s="35"/>
      <c r="CG207" s="35"/>
      <c r="CH207" s="35"/>
      <c r="CI207" s="35"/>
      <c r="CJ207" s="35"/>
      <c r="CK207" s="35"/>
      <c r="CL207" s="35"/>
      <c r="CM207" s="35"/>
      <c r="CN207" s="35"/>
      <c r="CO207" s="35"/>
      <c r="CP207" s="35"/>
      <c r="CQ207" s="35"/>
      <c r="CR207" s="35"/>
      <c r="CS207" s="35"/>
      <c r="CT207" s="35"/>
      <c r="CU207" s="35"/>
      <c r="CV207" s="35"/>
      <c r="CW207" s="35"/>
      <c r="CX207" s="35"/>
      <c r="CY207" s="35"/>
      <c r="CZ207" s="35"/>
      <c r="DA207" s="35"/>
      <c r="DB207" s="35"/>
      <c r="DC207" s="35"/>
      <c r="DD207" s="35"/>
      <c r="DE207" s="35"/>
      <c r="DF207" s="35"/>
      <c r="DG207" s="35"/>
      <c r="DH207" s="35"/>
      <c r="DI207" s="35"/>
      <c r="DJ207" s="35"/>
      <c r="DK207" s="35"/>
      <c r="DL207" s="35"/>
      <c r="DM207" s="35"/>
      <c r="DN207" s="35"/>
      <c r="DO207" s="35"/>
      <c r="DP207" s="35"/>
      <c r="DQ207" s="35"/>
      <c r="DR207" s="35"/>
      <c r="DS207" s="35"/>
      <c r="DT207" s="35"/>
      <c r="DU207" s="35"/>
      <c r="DV207" s="35"/>
      <c r="DW207" s="35"/>
      <c r="DX207" s="35"/>
      <c r="DY207" s="35"/>
      <c r="DZ207" s="35"/>
      <c r="EA207" s="35"/>
      <c r="EB207" s="35"/>
      <c r="EC207" s="35"/>
      <c r="ED207" s="35"/>
      <c r="EE207" s="35"/>
      <c r="EF207" s="35"/>
      <c r="EG207" s="35"/>
      <c r="EH207" s="35"/>
      <c r="EI207" s="35"/>
      <c r="EJ207" s="35"/>
      <c r="EK207" s="35"/>
      <c r="EL207" s="35"/>
    </row>
    <row r="208" spans="17:142" x14ac:dyDescent="0.2">
      <c r="Q208" s="1"/>
      <c r="R208" s="1"/>
      <c r="S208" s="1"/>
      <c r="T208" s="1"/>
      <c r="U208" s="1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  <c r="BH208" s="35"/>
      <c r="BI208" s="35"/>
      <c r="BJ208" s="35"/>
      <c r="BK208" s="35"/>
      <c r="BL208" s="35"/>
      <c r="BM208" s="35"/>
      <c r="BN208" s="35"/>
      <c r="BO208" s="35"/>
      <c r="BP208" s="35"/>
      <c r="BQ208" s="35"/>
      <c r="BR208" s="35"/>
      <c r="BS208" s="35"/>
      <c r="BT208" s="35"/>
      <c r="BU208" s="35"/>
      <c r="BV208" s="35"/>
      <c r="BW208" s="35"/>
      <c r="BX208" s="35"/>
      <c r="BY208" s="35"/>
      <c r="BZ208" s="35"/>
      <c r="CA208" s="35"/>
      <c r="CB208" s="35"/>
      <c r="CC208" s="35"/>
      <c r="CD208" s="35"/>
      <c r="CE208" s="35"/>
      <c r="CF208" s="35"/>
      <c r="CG208" s="35"/>
      <c r="CH208" s="35"/>
      <c r="CI208" s="35"/>
      <c r="CJ208" s="35"/>
      <c r="CK208" s="35"/>
      <c r="CL208" s="35"/>
      <c r="CM208" s="35"/>
      <c r="CN208" s="35"/>
      <c r="CO208" s="35"/>
      <c r="CP208" s="35"/>
      <c r="CQ208" s="35"/>
      <c r="CR208" s="35"/>
      <c r="CS208" s="35"/>
      <c r="CT208" s="35"/>
      <c r="CU208" s="35"/>
      <c r="CV208" s="35"/>
      <c r="CW208" s="35"/>
      <c r="CX208" s="35"/>
      <c r="CY208" s="35"/>
      <c r="CZ208" s="35"/>
      <c r="DA208" s="35"/>
      <c r="DB208" s="35"/>
      <c r="DC208" s="35"/>
      <c r="DD208" s="35"/>
      <c r="DE208" s="35"/>
      <c r="DF208" s="35"/>
      <c r="DG208" s="35"/>
      <c r="DH208" s="35"/>
      <c r="DI208" s="35"/>
      <c r="DJ208" s="35"/>
      <c r="DK208" s="35"/>
      <c r="DL208" s="35"/>
      <c r="DM208" s="35"/>
      <c r="DN208" s="35"/>
      <c r="DO208" s="35"/>
      <c r="DP208" s="35"/>
      <c r="DQ208" s="35"/>
      <c r="DR208" s="35"/>
      <c r="DS208" s="35"/>
      <c r="DT208" s="35"/>
      <c r="DU208" s="35"/>
      <c r="DV208" s="35"/>
      <c r="DW208" s="35"/>
      <c r="DX208" s="35"/>
      <c r="DY208" s="35"/>
      <c r="DZ208" s="35"/>
      <c r="EA208" s="35"/>
      <c r="EB208" s="35"/>
      <c r="EC208" s="35"/>
      <c r="ED208" s="35"/>
      <c r="EE208" s="35"/>
      <c r="EF208" s="35"/>
      <c r="EG208" s="35"/>
      <c r="EH208" s="35"/>
      <c r="EI208" s="35"/>
      <c r="EJ208" s="35"/>
      <c r="EK208" s="35"/>
      <c r="EL208" s="35"/>
    </row>
    <row r="209" spans="17:142" x14ac:dyDescent="0.2">
      <c r="Q209" s="1"/>
      <c r="R209" s="1"/>
      <c r="S209" s="1"/>
      <c r="T209" s="1"/>
      <c r="U209" s="1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  <c r="BH209" s="35"/>
      <c r="BI209" s="35"/>
      <c r="BJ209" s="35"/>
      <c r="BK209" s="35"/>
      <c r="BL209" s="35"/>
      <c r="BM209" s="35"/>
      <c r="BN209" s="35"/>
      <c r="BO209" s="35"/>
      <c r="BP209" s="35"/>
      <c r="BQ209" s="35"/>
      <c r="BR209" s="35"/>
      <c r="BS209" s="35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5"/>
      <c r="CJ209" s="35"/>
      <c r="CK209" s="35"/>
      <c r="CL209" s="35"/>
      <c r="CM209" s="35"/>
      <c r="CN209" s="35"/>
      <c r="CO209" s="35"/>
      <c r="CP209" s="35"/>
      <c r="CQ209" s="35"/>
      <c r="CR209" s="35"/>
      <c r="CS209" s="35"/>
      <c r="CT209" s="35"/>
      <c r="CU209" s="35"/>
      <c r="CV209" s="35"/>
      <c r="CW209" s="35"/>
      <c r="CX209" s="35"/>
      <c r="CY209" s="35"/>
      <c r="CZ209" s="35"/>
      <c r="DA209" s="35"/>
      <c r="DB209" s="35"/>
      <c r="DC209" s="35"/>
      <c r="DD209" s="35"/>
      <c r="DE209" s="35"/>
      <c r="DF209" s="35"/>
      <c r="DG209" s="35"/>
      <c r="DH209" s="35"/>
      <c r="DI209" s="35"/>
      <c r="DJ209" s="35"/>
      <c r="DK209" s="35"/>
      <c r="DL209" s="35"/>
      <c r="DM209" s="35"/>
      <c r="DN209" s="35"/>
      <c r="DO209" s="35"/>
      <c r="DP209" s="35"/>
      <c r="DQ209" s="35"/>
      <c r="DR209" s="35"/>
      <c r="DS209" s="35"/>
      <c r="DT209" s="35"/>
      <c r="DU209" s="35"/>
      <c r="DV209" s="35"/>
      <c r="DW209" s="35"/>
      <c r="DX209" s="35"/>
      <c r="DY209" s="35"/>
      <c r="DZ209" s="35"/>
      <c r="EA209" s="35"/>
      <c r="EB209" s="35"/>
      <c r="EC209" s="35"/>
      <c r="ED209" s="35"/>
      <c r="EE209" s="35"/>
      <c r="EF209" s="35"/>
      <c r="EG209" s="35"/>
      <c r="EH209" s="35"/>
      <c r="EI209" s="35"/>
      <c r="EJ209" s="35"/>
      <c r="EK209" s="35"/>
      <c r="EL209" s="35"/>
    </row>
    <row r="210" spans="17:142" x14ac:dyDescent="0.2">
      <c r="Q210" s="1"/>
      <c r="R210" s="1"/>
      <c r="S210" s="1"/>
      <c r="T210" s="1"/>
      <c r="U210" s="1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</row>
    <row r="211" spans="17:142" x14ac:dyDescent="0.2">
      <c r="Q211" s="1"/>
      <c r="R211" s="1"/>
      <c r="S211" s="1"/>
      <c r="T211" s="1"/>
      <c r="U211" s="1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</row>
    <row r="212" spans="17:142" x14ac:dyDescent="0.2">
      <c r="Q212" s="1"/>
      <c r="R212" s="1"/>
      <c r="S212" s="1"/>
      <c r="T212" s="1"/>
      <c r="U212" s="1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</row>
    <row r="213" spans="17:142" x14ac:dyDescent="0.2">
      <c r="Q213" s="1"/>
      <c r="R213" s="1"/>
      <c r="S213" s="1"/>
      <c r="T213" s="1"/>
      <c r="U213" s="1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</row>
    <row r="214" spans="17:142" x14ac:dyDescent="0.2">
      <c r="Q214" s="1"/>
      <c r="R214" s="1"/>
      <c r="S214" s="1"/>
      <c r="T214" s="1"/>
      <c r="U214" s="1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</row>
    <row r="215" spans="17:142" x14ac:dyDescent="0.2">
      <c r="Q215" s="1"/>
      <c r="R215" s="1"/>
      <c r="S215" s="1"/>
      <c r="T215" s="1"/>
      <c r="U215" s="1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  <c r="BH215" s="35"/>
      <c r="BI215" s="35"/>
      <c r="BJ215" s="35"/>
      <c r="BK215" s="35"/>
      <c r="BL215" s="35"/>
      <c r="BM215" s="35"/>
      <c r="BN215" s="35"/>
      <c r="BO215" s="35"/>
      <c r="BP215" s="35"/>
      <c r="BQ215" s="35"/>
      <c r="BR215" s="35"/>
      <c r="BS215" s="35"/>
      <c r="BT215" s="35"/>
      <c r="BU215" s="35"/>
      <c r="BV215" s="35"/>
      <c r="BW215" s="35"/>
      <c r="BX215" s="35"/>
      <c r="BY215" s="35"/>
      <c r="BZ215" s="35"/>
      <c r="CA215" s="35"/>
      <c r="CB215" s="35"/>
      <c r="CC215" s="35"/>
      <c r="CD215" s="35"/>
      <c r="CE215" s="35"/>
      <c r="CF215" s="35"/>
      <c r="CG215" s="35"/>
      <c r="CH215" s="35"/>
      <c r="CI215" s="35"/>
      <c r="CJ215" s="35"/>
      <c r="CK215" s="35"/>
      <c r="CL215" s="35"/>
      <c r="CM215" s="35"/>
      <c r="CN215" s="35"/>
      <c r="CO215" s="35"/>
      <c r="CP215" s="35"/>
      <c r="CQ215" s="35"/>
      <c r="CR215" s="35"/>
      <c r="CS215" s="35"/>
      <c r="CT215" s="35"/>
      <c r="CU215" s="35"/>
      <c r="CV215" s="35"/>
      <c r="CW215" s="35"/>
      <c r="CX215" s="35"/>
      <c r="CY215" s="35"/>
      <c r="CZ215" s="35"/>
      <c r="DA215" s="35"/>
      <c r="DB215" s="35"/>
      <c r="DC215" s="35"/>
      <c r="DD215" s="35"/>
      <c r="DE215" s="35"/>
      <c r="DF215" s="35"/>
      <c r="DG215" s="35"/>
      <c r="DH215" s="35"/>
      <c r="DI215" s="35"/>
      <c r="DJ215" s="35"/>
      <c r="DK215" s="35"/>
      <c r="DL215" s="35"/>
      <c r="DM215" s="35"/>
      <c r="DN215" s="35"/>
      <c r="DO215" s="35"/>
      <c r="DP215" s="35"/>
      <c r="DQ215" s="35"/>
      <c r="DR215" s="35"/>
      <c r="DS215" s="35"/>
      <c r="DT215" s="35"/>
      <c r="DU215" s="35"/>
      <c r="DV215" s="35"/>
      <c r="DW215" s="35"/>
      <c r="DX215" s="35"/>
      <c r="DY215" s="35"/>
      <c r="DZ215" s="35"/>
      <c r="EA215" s="35"/>
      <c r="EB215" s="35"/>
      <c r="EC215" s="35"/>
      <c r="ED215" s="35"/>
      <c r="EE215" s="35"/>
      <c r="EF215" s="35"/>
      <c r="EG215" s="35"/>
      <c r="EH215" s="35"/>
      <c r="EI215" s="35"/>
      <c r="EJ215" s="35"/>
      <c r="EK215" s="35"/>
      <c r="EL215" s="35"/>
    </row>
    <row r="216" spans="17:142" x14ac:dyDescent="0.2">
      <c r="Q216" s="1"/>
      <c r="R216" s="1"/>
      <c r="S216" s="1"/>
      <c r="T216" s="1"/>
      <c r="U216" s="1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  <c r="BH216" s="35"/>
      <c r="BI216" s="35"/>
      <c r="BJ216" s="35"/>
      <c r="BK216" s="35"/>
      <c r="BL216" s="35"/>
      <c r="BM216" s="35"/>
      <c r="BN216" s="35"/>
      <c r="BO216" s="35"/>
      <c r="BP216" s="35"/>
      <c r="BQ216" s="35"/>
      <c r="BR216" s="35"/>
      <c r="BS216" s="35"/>
      <c r="BT216" s="35"/>
      <c r="BU216" s="35"/>
      <c r="BV216" s="35"/>
      <c r="BW216" s="35"/>
      <c r="BX216" s="35"/>
      <c r="BY216" s="35"/>
      <c r="BZ216" s="35"/>
      <c r="CA216" s="35"/>
      <c r="CB216" s="35"/>
      <c r="CC216" s="35"/>
      <c r="CD216" s="35"/>
      <c r="CE216" s="35"/>
      <c r="CF216" s="35"/>
      <c r="CG216" s="35"/>
      <c r="CH216" s="35"/>
      <c r="CI216" s="35"/>
      <c r="CJ216" s="35"/>
      <c r="CK216" s="35"/>
      <c r="CL216" s="35"/>
      <c r="CM216" s="35"/>
      <c r="CN216" s="35"/>
      <c r="CO216" s="35"/>
      <c r="CP216" s="35"/>
      <c r="CQ216" s="35"/>
      <c r="CR216" s="35"/>
      <c r="CS216" s="35"/>
      <c r="CT216" s="35"/>
      <c r="CU216" s="35"/>
      <c r="CV216" s="35"/>
      <c r="CW216" s="35"/>
      <c r="CX216" s="35"/>
      <c r="CY216" s="35"/>
      <c r="CZ216" s="35"/>
      <c r="DA216" s="35"/>
      <c r="DB216" s="35"/>
      <c r="DC216" s="35"/>
      <c r="DD216" s="35"/>
      <c r="DE216" s="35"/>
      <c r="DF216" s="35"/>
      <c r="DG216" s="35"/>
      <c r="DH216" s="35"/>
      <c r="DI216" s="35"/>
      <c r="DJ216" s="35"/>
      <c r="DK216" s="35"/>
      <c r="DL216" s="35"/>
      <c r="DM216" s="35"/>
      <c r="DN216" s="35"/>
      <c r="DO216" s="35"/>
      <c r="DP216" s="35"/>
      <c r="DQ216" s="35"/>
      <c r="DR216" s="35"/>
      <c r="DS216" s="35"/>
      <c r="DT216" s="35"/>
      <c r="DU216" s="35"/>
      <c r="DV216" s="35"/>
      <c r="DW216" s="35"/>
      <c r="DX216" s="35"/>
      <c r="DY216" s="35"/>
      <c r="DZ216" s="35"/>
      <c r="EA216" s="35"/>
      <c r="EB216" s="35"/>
      <c r="EC216" s="35"/>
      <c r="ED216" s="35"/>
      <c r="EE216" s="35"/>
      <c r="EF216" s="35"/>
      <c r="EG216" s="35"/>
      <c r="EH216" s="35"/>
      <c r="EI216" s="35"/>
      <c r="EJ216" s="35"/>
      <c r="EK216" s="35"/>
      <c r="EL216" s="35"/>
    </row>
    <row r="217" spans="17:142" x14ac:dyDescent="0.2">
      <c r="Q217" s="1"/>
      <c r="R217" s="1"/>
      <c r="S217" s="1"/>
      <c r="T217" s="1"/>
      <c r="U217" s="1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  <c r="BH217" s="35"/>
      <c r="BI217" s="35"/>
      <c r="BJ217" s="35"/>
      <c r="BK217" s="35"/>
      <c r="BL217" s="35"/>
      <c r="BM217" s="35"/>
      <c r="BN217" s="35"/>
      <c r="BO217" s="35"/>
      <c r="BP217" s="35"/>
      <c r="BQ217" s="35"/>
      <c r="BR217" s="35"/>
      <c r="BS217" s="35"/>
      <c r="BT217" s="35"/>
      <c r="BU217" s="35"/>
      <c r="BV217" s="35"/>
      <c r="BW217" s="35"/>
      <c r="BX217" s="35"/>
      <c r="BY217" s="35"/>
      <c r="BZ217" s="35"/>
      <c r="CA217" s="35"/>
      <c r="CB217" s="35"/>
      <c r="CC217" s="35"/>
      <c r="CD217" s="35"/>
      <c r="CE217" s="35"/>
      <c r="CF217" s="35"/>
      <c r="CG217" s="35"/>
      <c r="CH217" s="35"/>
      <c r="CI217" s="35"/>
      <c r="CJ217" s="35"/>
      <c r="CK217" s="35"/>
      <c r="CL217" s="35"/>
      <c r="CM217" s="35"/>
      <c r="CN217" s="35"/>
      <c r="CO217" s="35"/>
      <c r="CP217" s="35"/>
      <c r="CQ217" s="35"/>
      <c r="CR217" s="35"/>
      <c r="CS217" s="35"/>
      <c r="CT217" s="35"/>
      <c r="CU217" s="35"/>
      <c r="CV217" s="35"/>
      <c r="CW217" s="35"/>
      <c r="CX217" s="35"/>
      <c r="CY217" s="35"/>
      <c r="CZ217" s="35"/>
      <c r="DA217" s="35"/>
      <c r="DB217" s="35"/>
      <c r="DC217" s="35"/>
      <c r="DD217" s="35"/>
      <c r="DE217" s="35"/>
      <c r="DF217" s="35"/>
      <c r="DG217" s="35"/>
      <c r="DH217" s="35"/>
      <c r="DI217" s="35"/>
      <c r="DJ217" s="35"/>
      <c r="DK217" s="35"/>
      <c r="DL217" s="35"/>
      <c r="DM217" s="35"/>
      <c r="DN217" s="35"/>
      <c r="DO217" s="35"/>
      <c r="DP217" s="35"/>
      <c r="DQ217" s="35"/>
      <c r="DR217" s="35"/>
      <c r="DS217" s="35"/>
      <c r="DT217" s="35"/>
      <c r="DU217" s="35"/>
      <c r="DV217" s="35"/>
      <c r="DW217" s="35"/>
      <c r="DX217" s="35"/>
      <c r="DY217" s="35"/>
      <c r="DZ217" s="35"/>
      <c r="EA217" s="35"/>
      <c r="EB217" s="35"/>
      <c r="EC217" s="35"/>
      <c r="ED217" s="35"/>
      <c r="EE217" s="35"/>
      <c r="EF217" s="35"/>
      <c r="EG217" s="35"/>
      <c r="EH217" s="35"/>
      <c r="EI217" s="35"/>
      <c r="EJ217" s="35"/>
      <c r="EK217" s="35"/>
      <c r="EL217" s="35"/>
    </row>
    <row r="218" spans="17:142" x14ac:dyDescent="0.2">
      <c r="Q218" s="1"/>
      <c r="R218" s="1"/>
      <c r="S218" s="1"/>
      <c r="T218" s="1"/>
      <c r="U218" s="1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</row>
    <row r="219" spans="17:142" x14ac:dyDescent="0.2">
      <c r="Q219" s="1"/>
      <c r="R219" s="1"/>
      <c r="S219" s="1"/>
      <c r="T219" s="1"/>
      <c r="U219" s="1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35"/>
      <c r="BS219" s="35"/>
      <c r="BT219" s="35"/>
      <c r="BU219" s="35"/>
      <c r="BV219" s="35"/>
      <c r="BW219" s="35"/>
      <c r="BX219" s="35"/>
      <c r="BY219" s="35"/>
      <c r="BZ219" s="35"/>
      <c r="CA219" s="35"/>
      <c r="CB219" s="35"/>
      <c r="CC219" s="35"/>
      <c r="CD219" s="35"/>
      <c r="CE219" s="35"/>
      <c r="CF219" s="35"/>
      <c r="CG219" s="35"/>
      <c r="CH219" s="35"/>
      <c r="CI219" s="35"/>
      <c r="CJ219" s="35"/>
      <c r="CK219" s="35"/>
      <c r="CL219" s="35"/>
      <c r="CM219" s="35"/>
      <c r="CN219" s="35"/>
      <c r="CO219" s="35"/>
      <c r="CP219" s="35"/>
      <c r="CQ219" s="35"/>
      <c r="CR219" s="35"/>
      <c r="CS219" s="35"/>
      <c r="CT219" s="35"/>
      <c r="CU219" s="35"/>
      <c r="CV219" s="35"/>
      <c r="CW219" s="35"/>
      <c r="CX219" s="35"/>
      <c r="CY219" s="35"/>
      <c r="CZ219" s="35"/>
      <c r="DA219" s="35"/>
      <c r="DB219" s="35"/>
      <c r="DC219" s="35"/>
      <c r="DD219" s="35"/>
      <c r="DE219" s="35"/>
      <c r="DF219" s="35"/>
      <c r="DG219" s="35"/>
      <c r="DH219" s="35"/>
      <c r="DI219" s="35"/>
      <c r="DJ219" s="35"/>
      <c r="DK219" s="35"/>
      <c r="DL219" s="35"/>
      <c r="DM219" s="35"/>
      <c r="DN219" s="35"/>
      <c r="DO219" s="35"/>
      <c r="DP219" s="35"/>
      <c r="DQ219" s="35"/>
      <c r="DR219" s="35"/>
      <c r="DS219" s="35"/>
      <c r="DT219" s="35"/>
      <c r="DU219" s="35"/>
      <c r="DV219" s="35"/>
      <c r="DW219" s="35"/>
      <c r="DX219" s="35"/>
      <c r="DY219" s="35"/>
      <c r="DZ219" s="35"/>
      <c r="EA219" s="35"/>
      <c r="EB219" s="35"/>
      <c r="EC219" s="35"/>
      <c r="ED219" s="35"/>
      <c r="EE219" s="35"/>
      <c r="EF219" s="35"/>
      <c r="EG219" s="35"/>
      <c r="EH219" s="35"/>
      <c r="EI219" s="35"/>
      <c r="EJ219" s="35"/>
      <c r="EK219" s="35"/>
      <c r="EL219" s="35"/>
    </row>
    <row r="220" spans="17:142" x14ac:dyDescent="0.2">
      <c r="Q220" s="1"/>
      <c r="R220" s="1"/>
      <c r="S220" s="1"/>
      <c r="T220" s="1"/>
      <c r="U220" s="1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  <c r="BH220" s="35"/>
      <c r="BI220" s="35"/>
      <c r="BJ220" s="35"/>
      <c r="BK220" s="35"/>
      <c r="BL220" s="35"/>
      <c r="BM220" s="35"/>
      <c r="BN220" s="35"/>
      <c r="BO220" s="35"/>
      <c r="BP220" s="35"/>
      <c r="BQ220" s="35"/>
      <c r="BR220" s="35"/>
      <c r="BS220" s="35"/>
      <c r="BT220" s="35"/>
      <c r="BU220" s="35"/>
      <c r="BV220" s="35"/>
      <c r="BW220" s="35"/>
      <c r="BX220" s="35"/>
      <c r="BY220" s="35"/>
      <c r="BZ220" s="35"/>
      <c r="CA220" s="35"/>
      <c r="CB220" s="35"/>
      <c r="CC220" s="35"/>
      <c r="CD220" s="35"/>
      <c r="CE220" s="35"/>
      <c r="CF220" s="35"/>
      <c r="CG220" s="35"/>
      <c r="CH220" s="35"/>
      <c r="CI220" s="35"/>
      <c r="CJ220" s="35"/>
      <c r="CK220" s="35"/>
      <c r="CL220" s="35"/>
      <c r="CM220" s="35"/>
      <c r="CN220" s="35"/>
      <c r="CO220" s="35"/>
      <c r="CP220" s="35"/>
      <c r="CQ220" s="35"/>
      <c r="CR220" s="35"/>
      <c r="CS220" s="35"/>
      <c r="CT220" s="35"/>
      <c r="CU220" s="35"/>
      <c r="CV220" s="35"/>
      <c r="CW220" s="35"/>
      <c r="CX220" s="35"/>
      <c r="CY220" s="35"/>
      <c r="CZ220" s="35"/>
      <c r="DA220" s="35"/>
      <c r="DB220" s="35"/>
      <c r="DC220" s="35"/>
      <c r="DD220" s="35"/>
      <c r="DE220" s="35"/>
      <c r="DF220" s="35"/>
      <c r="DG220" s="35"/>
      <c r="DH220" s="35"/>
      <c r="DI220" s="35"/>
      <c r="DJ220" s="35"/>
      <c r="DK220" s="35"/>
      <c r="DL220" s="35"/>
      <c r="DM220" s="35"/>
      <c r="DN220" s="35"/>
      <c r="DO220" s="35"/>
      <c r="DP220" s="35"/>
      <c r="DQ220" s="35"/>
      <c r="DR220" s="35"/>
      <c r="DS220" s="35"/>
      <c r="DT220" s="35"/>
      <c r="DU220" s="35"/>
      <c r="DV220" s="35"/>
      <c r="DW220" s="35"/>
      <c r="DX220" s="35"/>
      <c r="DY220" s="35"/>
      <c r="DZ220" s="35"/>
      <c r="EA220" s="35"/>
      <c r="EB220" s="35"/>
      <c r="EC220" s="35"/>
      <c r="ED220" s="35"/>
      <c r="EE220" s="35"/>
      <c r="EF220" s="35"/>
      <c r="EG220" s="35"/>
      <c r="EH220" s="35"/>
      <c r="EI220" s="35"/>
      <c r="EJ220" s="35"/>
      <c r="EK220" s="35"/>
      <c r="EL220" s="35"/>
    </row>
    <row r="221" spans="17:142" x14ac:dyDescent="0.2">
      <c r="Q221" s="1"/>
      <c r="R221" s="1"/>
      <c r="S221" s="1"/>
      <c r="T221" s="1"/>
      <c r="U221" s="1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  <c r="BH221" s="35"/>
      <c r="BI221" s="35"/>
      <c r="BJ221" s="35"/>
      <c r="BK221" s="35"/>
      <c r="BL221" s="35"/>
      <c r="BM221" s="35"/>
      <c r="BN221" s="35"/>
      <c r="BO221" s="35"/>
      <c r="BP221" s="35"/>
      <c r="BQ221" s="35"/>
      <c r="BR221" s="35"/>
      <c r="BS221" s="35"/>
      <c r="BT221" s="35"/>
      <c r="BU221" s="35"/>
      <c r="BV221" s="35"/>
      <c r="BW221" s="35"/>
      <c r="BX221" s="35"/>
      <c r="BY221" s="35"/>
      <c r="BZ221" s="35"/>
      <c r="CA221" s="35"/>
      <c r="CB221" s="35"/>
      <c r="CC221" s="35"/>
      <c r="CD221" s="35"/>
      <c r="CE221" s="35"/>
      <c r="CF221" s="35"/>
      <c r="CG221" s="35"/>
      <c r="CH221" s="35"/>
      <c r="CI221" s="35"/>
      <c r="CJ221" s="35"/>
      <c r="CK221" s="35"/>
      <c r="CL221" s="35"/>
      <c r="CM221" s="35"/>
      <c r="CN221" s="35"/>
      <c r="CO221" s="35"/>
      <c r="CP221" s="35"/>
      <c r="CQ221" s="35"/>
      <c r="CR221" s="35"/>
      <c r="CS221" s="35"/>
      <c r="CT221" s="35"/>
      <c r="CU221" s="35"/>
      <c r="CV221" s="35"/>
      <c r="CW221" s="35"/>
      <c r="CX221" s="35"/>
      <c r="CY221" s="35"/>
      <c r="CZ221" s="35"/>
      <c r="DA221" s="35"/>
      <c r="DB221" s="35"/>
      <c r="DC221" s="35"/>
      <c r="DD221" s="35"/>
      <c r="DE221" s="35"/>
      <c r="DF221" s="35"/>
      <c r="DG221" s="35"/>
      <c r="DH221" s="35"/>
      <c r="DI221" s="35"/>
      <c r="DJ221" s="35"/>
      <c r="DK221" s="35"/>
      <c r="DL221" s="35"/>
      <c r="DM221" s="35"/>
      <c r="DN221" s="35"/>
      <c r="DO221" s="35"/>
      <c r="DP221" s="35"/>
      <c r="DQ221" s="35"/>
      <c r="DR221" s="35"/>
      <c r="DS221" s="35"/>
      <c r="DT221" s="35"/>
      <c r="DU221" s="35"/>
      <c r="DV221" s="35"/>
      <c r="DW221" s="35"/>
      <c r="DX221" s="35"/>
      <c r="DY221" s="35"/>
      <c r="DZ221" s="35"/>
      <c r="EA221" s="35"/>
      <c r="EB221" s="35"/>
      <c r="EC221" s="35"/>
      <c r="ED221" s="35"/>
      <c r="EE221" s="35"/>
      <c r="EF221" s="35"/>
      <c r="EG221" s="35"/>
      <c r="EH221" s="35"/>
      <c r="EI221" s="35"/>
      <c r="EJ221" s="35"/>
      <c r="EK221" s="35"/>
      <c r="EL221" s="35"/>
    </row>
    <row r="222" spans="17:142" x14ac:dyDescent="0.2">
      <c r="Q222" s="1"/>
      <c r="R222" s="1"/>
      <c r="S222" s="1"/>
      <c r="T222" s="1"/>
      <c r="U222" s="1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  <c r="BH222" s="35"/>
      <c r="BI222" s="35"/>
      <c r="BJ222" s="35"/>
      <c r="BK222" s="35"/>
      <c r="BL222" s="35"/>
      <c r="BM222" s="35"/>
      <c r="BN222" s="35"/>
      <c r="BO222" s="35"/>
      <c r="BP222" s="35"/>
      <c r="BQ222" s="35"/>
      <c r="BR222" s="35"/>
      <c r="BS222" s="35"/>
      <c r="BT222" s="35"/>
      <c r="BU222" s="35"/>
      <c r="BV222" s="35"/>
      <c r="BW222" s="35"/>
      <c r="BX222" s="35"/>
      <c r="BY222" s="35"/>
      <c r="BZ222" s="35"/>
      <c r="CA222" s="35"/>
      <c r="CB222" s="35"/>
      <c r="CC222" s="35"/>
      <c r="CD222" s="35"/>
      <c r="CE222" s="35"/>
      <c r="CF222" s="35"/>
      <c r="CG222" s="35"/>
      <c r="CH222" s="35"/>
      <c r="CI222" s="35"/>
      <c r="CJ222" s="35"/>
      <c r="CK222" s="35"/>
      <c r="CL222" s="35"/>
      <c r="CM222" s="35"/>
      <c r="CN222" s="35"/>
      <c r="CO222" s="35"/>
      <c r="CP222" s="35"/>
      <c r="CQ222" s="35"/>
      <c r="CR222" s="35"/>
      <c r="CS222" s="35"/>
      <c r="CT222" s="35"/>
      <c r="CU222" s="35"/>
      <c r="CV222" s="35"/>
      <c r="CW222" s="35"/>
      <c r="CX222" s="35"/>
      <c r="CY222" s="35"/>
      <c r="CZ222" s="35"/>
      <c r="DA222" s="35"/>
      <c r="DB222" s="35"/>
      <c r="DC222" s="35"/>
      <c r="DD222" s="35"/>
      <c r="DE222" s="35"/>
      <c r="DF222" s="35"/>
      <c r="DG222" s="35"/>
      <c r="DH222" s="35"/>
      <c r="DI222" s="35"/>
      <c r="DJ222" s="35"/>
      <c r="DK222" s="35"/>
      <c r="DL222" s="35"/>
      <c r="DM222" s="35"/>
      <c r="DN222" s="35"/>
      <c r="DO222" s="35"/>
      <c r="DP222" s="35"/>
      <c r="DQ222" s="35"/>
      <c r="DR222" s="35"/>
      <c r="DS222" s="35"/>
      <c r="DT222" s="35"/>
      <c r="DU222" s="35"/>
      <c r="DV222" s="35"/>
      <c r="DW222" s="35"/>
      <c r="DX222" s="35"/>
      <c r="DY222" s="35"/>
      <c r="DZ222" s="35"/>
      <c r="EA222" s="35"/>
      <c r="EB222" s="35"/>
      <c r="EC222" s="35"/>
      <c r="ED222" s="35"/>
      <c r="EE222" s="35"/>
      <c r="EF222" s="35"/>
      <c r="EG222" s="35"/>
      <c r="EH222" s="35"/>
      <c r="EI222" s="35"/>
      <c r="EJ222" s="35"/>
      <c r="EK222" s="35"/>
      <c r="EL222" s="35"/>
    </row>
    <row r="223" spans="17:142" x14ac:dyDescent="0.2">
      <c r="Q223" s="1"/>
      <c r="R223" s="1"/>
      <c r="S223" s="1"/>
      <c r="T223" s="1"/>
      <c r="U223" s="1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  <c r="BH223" s="35"/>
      <c r="BI223" s="35"/>
      <c r="BJ223" s="35"/>
      <c r="BK223" s="35"/>
      <c r="BL223" s="35"/>
      <c r="BM223" s="35"/>
      <c r="BN223" s="35"/>
      <c r="BO223" s="35"/>
      <c r="BP223" s="35"/>
      <c r="BQ223" s="35"/>
      <c r="BR223" s="35"/>
      <c r="BS223" s="35"/>
      <c r="BT223" s="35"/>
      <c r="BU223" s="35"/>
      <c r="BV223" s="35"/>
      <c r="BW223" s="35"/>
      <c r="BX223" s="35"/>
      <c r="BY223" s="35"/>
      <c r="BZ223" s="35"/>
      <c r="CA223" s="35"/>
      <c r="CB223" s="35"/>
      <c r="CC223" s="35"/>
      <c r="CD223" s="35"/>
      <c r="CE223" s="35"/>
      <c r="CF223" s="35"/>
      <c r="CG223" s="35"/>
      <c r="CH223" s="35"/>
      <c r="CI223" s="35"/>
      <c r="CJ223" s="35"/>
      <c r="CK223" s="35"/>
      <c r="CL223" s="35"/>
      <c r="CM223" s="35"/>
      <c r="CN223" s="35"/>
      <c r="CO223" s="35"/>
      <c r="CP223" s="35"/>
      <c r="CQ223" s="35"/>
      <c r="CR223" s="35"/>
      <c r="CS223" s="35"/>
      <c r="CT223" s="35"/>
      <c r="CU223" s="35"/>
      <c r="CV223" s="35"/>
      <c r="CW223" s="35"/>
      <c r="CX223" s="35"/>
      <c r="CY223" s="35"/>
      <c r="CZ223" s="35"/>
      <c r="DA223" s="35"/>
      <c r="DB223" s="35"/>
      <c r="DC223" s="35"/>
      <c r="DD223" s="35"/>
      <c r="DE223" s="35"/>
      <c r="DF223" s="35"/>
      <c r="DG223" s="35"/>
      <c r="DH223" s="35"/>
      <c r="DI223" s="35"/>
      <c r="DJ223" s="35"/>
      <c r="DK223" s="35"/>
      <c r="DL223" s="35"/>
      <c r="DM223" s="35"/>
      <c r="DN223" s="35"/>
      <c r="DO223" s="35"/>
      <c r="DP223" s="35"/>
      <c r="DQ223" s="35"/>
      <c r="DR223" s="35"/>
      <c r="DS223" s="35"/>
      <c r="DT223" s="35"/>
      <c r="DU223" s="35"/>
      <c r="DV223" s="35"/>
      <c r="DW223" s="35"/>
      <c r="DX223" s="35"/>
      <c r="DY223" s="35"/>
      <c r="DZ223" s="35"/>
      <c r="EA223" s="35"/>
      <c r="EB223" s="35"/>
      <c r="EC223" s="35"/>
      <c r="ED223" s="35"/>
      <c r="EE223" s="35"/>
      <c r="EF223" s="35"/>
      <c r="EG223" s="35"/>
      <c r="EH223" s="35"/>
      <c r="EI223" s="35"/>
      <c r="EJ223" s="35"/>
      <c r="EK223" s="35"/>
      <c r="EL223" s="35"/>
    </row>
    <row r="224" spans="17:142" x14ac:dyDescent="0.2">
      <c r="Q224" s="1"/>
      <c r="R224" s="1"/>
      <c r="S224" s="1"/>
      <c r="T224" s="1"/>
      <c r="U224" s="1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  <c r="BH224" s="35"/>
      <c r="BI224" s="35"/>
      <c r="BJ224" s="35"/>
      <c r="BK224" s="35"/>
      <c r="BL224" s="35"/>
      <c r="BM224" s="35"/>
      <c r="BN224" s="35"/>
      <c r="BO224" s="35"/>
      <c r="BP224" s="35"/>
      <c r="BQ224" s="35"/>
      <c r="BR224" s="35"/>
      <c r="BS224" s="35"/>
      <c r="BT224" s="35"/>
      <c r="BU224" s="35"/>
      <c r="BV224" s="35"/>
      <c r="BW224" s="35"/>
      <c r="BX224" s="35"/>
      <c r="BY224" s="35"/>
      <c r="BZ224" s="35"/>
      <c r="CA224" s="35"/>
      <c r="CB224" s="35"/>
      <c r="CC224" s="35"/>
      <c r="CD224" s="35"/>
      <c r="CE224" s="35"/>
      <c r="CF224" s="35"/>
      <c r="CG224" s="35"/>
      <c r="CH224" s="35"/>
      <c r="CI224" s="35"/>
      <c r="CJ224" s="35"/>
      <c r="CK224" s="35"/>
      <c r="CL224" s="35"/>
      <c r="CM224" s="35"/>
      <c r="CN224" s="35"/>
      <c r="CO224" s="35"/>
      <c r="CP224" s="35"/>
      <c r="CQ224" s="35"/>
      <c r="CR224" s="35"/>
      <c r="CS224" s="35"/>
      <c r="CT224" s="35"/>
      <c r="CU224" s="35"/>
      <c r="CV224" s="35"/>
      <c r="CW224" s="35"/>
      <c r="CX224" s="35"/>
      <c r="CY224" s="35"/>
      <c r="CZ224" s="35"/>
      <c r="DA224" s="35"/>
      <c r="DB224" s="35"/>
      <c r="DC224" s="35"/>
      <c r="DD224" s="35"/>
      <c r="DE224" s="35"/>
      <c r="DF224" s="35"/>
      <c r="DG224" s="35"/>
      <c r="DH224" s="35"/>
      <c r="DI224" s="35"/>
      <c r="DJ224" s="35"/>
      <c r="DK224" s="35"/>
      <c r="DL224" s="35"/>
      <c r="DM224" s="35"/>
      <c r="DN224" s="35"/>
      <c r="DO224" s="35"/>
      <c r="DP224" s="35"/>
      <c r="DQ224" s="35"/>
      <c r="DR224" s="35"/>
      <c r="DS224" s="35"/>
      <c r="DT224" s="35"/>
      <c r="DU224" s="35"/>
      <c r="DV224" s="35"/>
      <c r="DW224" s="35"/>
      <c r="DX224" s="35"/>
      <c r="DY224" s="35"/>
      <c r="DZ224" s="35"/>
      <c r="EA224" s="35"/>
      <c r="EB224" s="35"/>
      <c r="EC224" s="35"/>
      <c r="ED224" s="35"/>
      <c r="EE224" s="35"/>
      <c r="EF224" s="35"/>
      <c r="EG224" s="35"/>
      <c r="EH224" s="35"/>
      <c r="EI224" s="35"/>
      <c r="EJ224" s="35"/>
      <c r="EK224" s="35"/>
      <c r="EL224" s="35"/>
    </row>
    <row r="225" spans="17:142" x14ac:dyDescent="0.2">
      <c r="Q225" s="1"/>
      <c r="R225" s="1"/>
      <c r="S225" s="1"/>
      <c r="T225" s="1"/>
      <c r="U225" s="1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I225" s="35"/>
      <c r="BJ225" s="35"/>
      <c r="BK225" s="35"/>
      <c r="BL225" s="35"/>
      <c r="BM225" s="35"/>
      <c r="BN225" s="35"/>
      <c r="BO225" s="35"/>
      <c r="BP225" s="35"/>
      <c r="BQ225" s="35"/>
      <c r="BR225" s="35"/>
      <c r="BS225" s="35"/>
      <c r="BT225" s="35"/>
      <c r="BU225" s="35"/>
      <c r="BV225" s="35"/>
      <c r="BW225" s="35"/>
      <c r="BX225" s="35"/>
      <c r="BY225" s="35"/>
      <c r="BZ225" s="35"/>
      <c r="CA225" s="35"/>
      <c r="CB225" s="35"/>
      <c r="CC225" s="35"/>
      <c r="CD225" s="35"/>
      <c r="CE225" s="35"/>
      <c r="CF225" s="35"/>
      <c r="CG225" s="35"/>
      <c r="CH225" s="35"/>
      <c r="CI225" s="35"/>
      <c r="CJ225" s="35"/>
      <c r="CK225" s="35"/>
      <c r="CL225" s="35"/>
      <c r="CM225" s="35"/>
      <c r="CN225" s="35"/>
      <c r="CO225" s="35"/>
      <c r="CP225" s="35"/>
      <c r="CQ225" s="35"/>
      <c r="CR225" s="35"/>
      <c r="CS225" s="35"/>
      <c r="CT225" s="35"/>
      <c r="CU225" s="35"/>
      <c r="CV225" s="35"/>
      <c r="CW225" s="35"/>
      <c r="CX225" s="35"/>
      <c r="CY225" s="35"/>
      <c r="CZ225" s="35"/>
      <c r="DA225" s="35"/>
      <c r="DB225" s="35"/>
      <c r="DC225" s="35"/>
      <c r="DD225" s="35"/>
      <c r="DE225" s="35"/>
      <c r="DF225" s="35"/>
      <c r="DG225" s="35"/>
      <c r="DH225" s="35"/>
      <c r="DI225" s="35"/>
      <c r="DJ225" s="35"/>
      <c r="DK225" s="35"/>
      <c r="DL225" s="35"/>
      <c r="DM225" s="35"/>
      <c r="DN225" s="35"/>
      <c r="DO225" s="35"/>
      <c r="DP225" s="35"/>
      <c r="DQ225" s="35"/>
      <c r="DR225" s="35"/>
      <c r="DS225" s="35"/>
      <c r="DT225" s="35"/>
      <c r="DU225" s="35"/>
      <c r="DV225" s="35"/>
      <c r="DW225" s="35"/>
      <c r="DX225" s="35"/>
      <c r="DY225" s="35"/>
      <c r="DZ225" s="35"/>
      <c r="EA225" s="35"/>
      <c r="EB225" s="35"/>
      <c r="EC225" s="35"/>
      <c r="ED225" s="35"/>
      <c r="EE225" s="35"/>
      <c r="EF225" s="35"/>
      <c r="EG225" s="35"/>
      <c r="EH225" s="35"/>
      <c r="EI225" s="35"/>
      <c r="EJ225" s="35"/>
      <c r="EK225" s="35"/>
      <c r="EL225" s="35"/>
    </row>
    <row r="226" spans="17:142" x14ac:dyDescent="0.2">
      <c r="Q226" s="1"/>
      <c r="R226" s="1"/>
      <c r="S226" s="1"/>
      <c r="T226" s="1"/>
      <c r="U226" s="1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  <c r="BH226" s="35"/>
      <c r="BI226" s="35"/>
      <c r="BJ226" s="35"/>
      <c r="BK226" s="35"/>
      <c r="BL226" s="35"/>
      <c r="BM226" s="35"/>
      <c r="BN226" s="35"/>
      <c r="BO226" s="35"/>
      <c r="BP226" s="35"/>
      <c r="BQ226" s="35"/>
      <c r="BR226" s="35"/>
      <c r="BS226" s="35"/>
      <c r="BT226" s="35"/>
      <c r="BU226" s="35"/>
      <c r="BV226" s="35"/>
      <c r="BW226" s="35"/>
      <c r="BX226" s="35"/>
      <c r="BY226" s="35"/>
      <c r="BZ226" s="35"/>
      <c r="CA226" s="35"/>
      <c r="CB226" s="35"/>
      <c r="CC226" s="35"/>
      <c r="CD226" s="35"/>
      <c r="CE226" s="35"/>
      <c r="CF226" s="35"/>
      <c r="CG226" s="35"/>
      <c r="CH226" s="35"/>
      <c r="CI226" s="35"/>
      <c r="CJ226" s="35"/>
      <c r="CK226" s="35"/>
      <c r="CL226" s="35"/>
      <c r="CM226" s="35"/>
      <c r="CN226" s="35"/>
      <c r="CO226" s="35"/>
      <c r="CP226" s="35"/>
      <c r="CQ226" s="35"/>
      <c r="CR226" s="35"/>
      <c r="CS226" s="35"/>
      <c r="CT226" s="35"/>
      <c r="CU226" s="35"/>
      <c r="CV226" s="35"/>
      <c r="CW226" s="35"/>
      <c r="CX226" s="35"/>
      <c r="CY226" s="35"/>
      <c r="CZ226" s="35"/>
      <c r="DA226" s="35"/>
      <c r="DB226" s="35"/>
      <c r="DC226" s="35"/>
      <c r="DD226" s="35"/>
      <c r="DE226" s="35"/>
      <c r="DF226" s="35"/>
      <c r="DG226" s="35"/>
      <c r="DH226" s="35"/>
      <c r="DI226" s="35"/>
      <c r="DJ226" s="35"/>
      <c r="DK226" s="35"/>
      <c r="DL226" s="35"/>
      <c r="DM226" s="35"/>
      <c r="DN226" s="35"/>
      <c r="DO226" s="35"/>
      <c r="DP226" s="35"/>
      <c r="DQ226" s="35"/>
      <c r="DR226" s="35"/>
      <c r="DS226" s="35"/>
      <c r="DT226" s="35"/>
      <c r="DU226" s="35"/>
      <c r="DV226" s="35"/>
      <c r="DW226" s="35"/>
      <c r="DX226" s="35"/>
      <c r="DY226" s="35"/>
      <c r="DZ226" s="35"/>
      <c r="EA226" s="35"/>
      <c r="EB226" s="35"/>
      <c r="EC226" s="35"/>
      <c r="ED226" s="35"/>
      <c r="EE226" s="35"/>
      <c r="EF226" s="35"/>
      <c r="EG226" s="35"/>
      <c r="EH226" s="35"/>
      <c r="EI226" s="35"/>
      <c r="EJ226" s="35"/>
      <c r="EK226" s="35"/>
      <c r="EL226" s="35"/>
    </row>
    <row r="227" spans="17:142" x14ac:dyDescent="0.2">
      <c r="Q227" s="1"/>
      <c r="R227" s="1"/>
      <c r="S227" s="1"/>
      <c r="T227" s="1"/>
      <c r="U227" s="1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  <c r="BH227" s="35"/>
      <c r="BI227" s="35"/>
      <c r="BJ227" s="35"/>
      <c r="BK227" s="35"/>
      <c r="BL227" s="35"/>
      <c r="BM227" s="35"/>
      <c r="BN227" s="35"/>
      <c r="BO227" s="35"/>
      <c r="BP227" s="35"/>
      <c r="BQ227" s="35"/>
      <c r="BR227" s="35"/>
      <c r="BS227" s="35"/>
      <c r="BT227" s="35"/>
      <c r="BU227" s="35"/>
      <c r="BV227" s="35"/>
      <c r="BW227" s="35"/>
      <c r="BX227" s="35"/>
      <c r="BY227" s="35"/>
      <c r="BZ227" s="35"/>
      <c r="CA227" s="35"/>
      <c r="CB227" s="35"/>
      <c r="CC227" s="35"/>
      <c r="CD227" s="35"/>
      <c r="CE227" s="35"/>
      <c r="CF227" s="35"/>
      <c r="CG227" s="35"/>
      <c r="CH227" s="35"/>
      <c r="CI227" s="35"/>
      <c r="CJ227" s="35"/>
      <c r="CK227" s="35"/>
      <c r="CL227" s="35"/>
      <c r="CM227" s="35"/>
      <c r="CN227" s="35"/>
      <c r="CO227" s="35"/>
      <c r="CP227" s="35"/>
      <c r="CQ227" s="35"/>
      <c r="CR227" s="35"/>
      <c r="CS227" s="35"/>
      <c r="CT227" s="35"/>
      <c r="CU227" s="35"/>
      <c r="CV227" s="35"/>
      <c r="CW227" s="35"/>
      <c r="CX227" s="35"/>
      <c r="CY227" s="35"/>
      <c r="CZ227" s="35"/>
      <c r="DA227" s="35"/>
      <c r="DB227" s="35"/>
      <c r="DC227" s="35"/>
      <c r="DD227" s="35"/>
      <c r="DE227" s="35"/>
      <c r="DF227" s="35"/>
      <c r="DG227" s="35"/>
      <c r="DH227" s="35"/>
      <c r="DI227" s="35"/>
      <c r="DJ227" s="35"/>
      <c r="DK227" s="35"/>
      <c r="DL227" s="35"/>
      <c r="DM227" s="35"/>
      <c r="DN227" s="35"/>
      <c r="DO227" s="35"/>
      <c r="DP227" s="35"/>
      <c r="DQ227" s="35"/>
      <c r="DR227" s="35"/>
      <c r="DS227" s="35"/>
      <c r="DT227" s="35"/>
      <c r="DU227" s="35"/>
      <c r="DV227" s="35"/>
      <c r="DW227" s="35"/>
      <c r="DX227" s="35"/>
      <c r="DY227" s="35"/>
      <c r="DZ227" s="35"/>
      <c r="EA227" s="35"/>
      <c r="EB227" s="35"/>
      <c r="EC227" s="35"/>
      <c r="ED227" s="35"/>
      <c r="EE227" s="35"/>
      <c r="EF227" s="35"/>
      <c r="EG227" s="35"/>
      <c r="EH227" s="35"/>
      <c r="EI227" s="35"/>
      <c r="EJ227" s="35"/>
      <c r="EK227" s="35"/>
      <c r="EL227" s="35"/>
    </row>
    <row r="228" spans="17:142" x14ac:dyDescent="0.2">
      <c r="Q228" s="1"/>
      <c r="R228" s="1"/>
      <c r="S228" s="1"/>
      <c r="T228" s="1"/>
      <c r="U228" s="1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  <c r="BH228" s="35"/>
      <c r="BI228" s="35"/>
      <c r="BJ228" s="35"/>
      <c r="BK228" s="35"/>
      <c r="BL228" s="35"/>
      <c r="BM228" s="35"/>
      <c r="BN228" s="35"/>
      <c r="BO228" s="35"/>
      <c r="BP228" s="35"/>
      <c r="BQ228" s="35"/>
      <c r="BR228" s="35"/>
      <c r="BS228" s="35"/>
      <c r="BT228" s="35"/>
      <c r="BU228" s="35"/>
      <c r="BV228" s="35"/>
      <c r="BW228" s="35"/>
      <c r="BX228" s="35"/>
      <c r="BY228" s="35"/>
      <c r="BZ228" s="35"/>
      <c r="CA228" s="35"/>
      <c r="CB228" s="35"/>
      <c r="CC228" s="35"/>
      <c r="CD228" s="35"/>
      <c r="CE228" s="35"/>
      <c r="CF228" s="35"/>
      <c r="CG228" s="35"/>
      <c r="CH228" s="35"/>
      <c r="CI228" s="35"/>
      <c r="CJ228" s="35"/>
      <c r="CK228" s="35"/>
      <c r="CL228" s="35"/>
      <c r="CM228" s="35"/>
      <c r="CN228" s="35"/>
      <c r="CO228" s="35"/>
      <c r="CP228" s="35"/>
      <c r="CQ228" s="35"/>
      <c r="CR228" s="35"/>
      <c r="CS228" s="35"/>
      <c r="CT228" s="35"/>
      <c r="CU228" s="35"/>
      <c r="CV228" s="35"/>
      <c r="CW228" s="35"/>
      <c r="CX228" s="35"/>
      <c r="CY228" s="35"/>
      <c r="CZ228" s="35"/>
      <c r="DA228" s="35"/>
      <c r="DB228" s="35"/>
      <c r="DC228" s="35"/>
      <c r="DD228" s="35"/>
      <c r="DE228" s="35"/>
      <c r="DF228" s="35"/>
      <c r="DG228" s="35"/>
      <c r="DH228" s="35"/>
      <c r="DI228" s="35"/>
      <c r="DJ228" s="35"/>
      <c r="DK228" s="35"/>
      <c r="DL228" s="35"/>
      <c r="DM228" s="35"/>
      <c r="DN228" s="35"/>
      <c r="DO228" s="35"/>
      <c r="DP228" s="35"/>
      <c r="DQ228" s="35"/>
      <c r="DR228" s="35"/>
      <c r="DS228" s="35"/>
      <c r="DT228" s="35"/>
      <c r="DU228" s="35"/>
      <c r="DV228" s="35"/>
      <c r="DW228" s="35"/>
      <c r="DX228" s="35"/>
      <c r="DY228" s="35"/>
      <c r="DZ228" s="35"/>
      <c r="EA228" s="35"/>
      <c r="EB228" s="35"/>
      <c r="EC228" s="35"/>
      <c r="ED228" s="35"/>
      <c r="EE228" s="35"/>
      <c r="EF228" s="35"/>
      <c r="EG228" s="35"/>
      <c r="EH228" s="35"/>
      <c r="EI228" s="35"/>
      <c r="EJ228" s="35"/>
      <c r="EK228" s="35"/>
      <c r="EL228" s="35"/>
    </row>
    <row r="229" spans="17:142" x14ac:dyDescent="0.2">
      <c r="Q229" s="1"/>
      <c r="R229" s="1"/>
      <c r="S229" s="1"/>
      <c r="T229" s="1"/>
      <c r="U229" s="1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  <c r="BH229" s="35"/>
      <c r="BI229" s="35"/>
      <c r="BJ229" s="35"/>
      <c r="BK229" s="35"/>
      <c r="BL229" s="35"/>
      <c r="BM229" s="35"/>
      <c r="BN229" s="35"/>
      <c r="BO229" s="35"/>
      <c r="BP229" s="35"/>
      <c r="BQ229" s="35"/>
      <c r="BR229" s="35"/>
      <c r="BS229" s="35"/>
      <c r="BT229" s="35"/>
      <c r="BU229" s="35"/>
      <c r="BV229" s="35"/>
      <c r="BW229" s="35"/>
      <c r="BX229" s="35"/>
      <c r="BY229" s="35"/>
      <c r="BZ229" s="35"/>
      <c r="CA229" s="35"/>
      <c r="CB229" s="35"/>
      <c r="CC229" s="35"/>
      <c r="CD229" s="35"/>
      <c r="CE229" s="35"/>
      <c r="CF229" s="35"/>
      <c r="CG229" s="35"/>
      <c r="CH229" s="35"/>
      <c r="CI229" s="35"/>
      <c r="CJ229" s="35"/>
      <c r="CK229" s="35"/>
      <c r="CL229" s="35"/>
      <c r="CM229" s="35"/>
      <c r="CN229" s="35"/>
      <c r="CO229" s="35"/>
      <c r="CP229" s="35"/>
      <c r="CQ229" s="35"/>
      <c r="CR229" s="35"/>
      <c r="CS229" s="35"/>
      <c r="CT229" s="35"/>
      <c r="CU229" s="35"/>
      <c r="CV229" s="35"/>
      <c r="CW229" s="35"/>
      <c r="CX229" s="35"/>
      <c r="CY229" s="35"/>
      <c r="CZ229" s="35"/>
      <c r="DA229" s="35"/>
      <c r="DB229" s="35"/>
      <c r="DC229" s="35"/>
      <c r="DD229" s="35"/>
      <c r="DE229" s="35"/>
      <c r="DF229" s="35"/>
      <c r="DG229" s="35"/>
      <c r="DH229" s="35"/>
      <c r="DI229" s="35"/>
      <c r="DJ229" s="35"/>
      <c r="DK229" s="35"/>
      <c r="DL229" s="35"/>
      <c r="DM229" s="35"/>
      <c r="DN229" s="35"/>
      <c r="DO229" s="35"/>
      <c r="DP229" s="35"/>
      <c r="DQ229" s="35"/>
      <c r="DR229" s="35"/>
      <c r="DS229" s="35"/>
      <c r="DT229" s="35"/>
      <c r="DU229" s="35"/>
      <c r="DV229" s="35"/>
      <c r="DW229" s="35"/>
      <c r="DX229" s="35"/>
      <c r="DY229" s="35"/>
      <c r="DZ229" s="35"/>
      <c r="EA229" s="35"/>
      <c r="EB229" s="35"/>
      <c r="EC229" s="35"/>
      <c r="ED229" s="35"/>
      <c r="EE229" s="35"/>
      <c r="EF229" s="35"/>
      <c r="EG229" s="35"/>
      <c r="EH229" s="35"/>
      <c r="EI229" s="35"/>
      <c r="EJ229" s="35"/>
      <c r="EK229" s="35"/>
      <c r="EL229" s="35"/>
    </row>
    <row r="230" spans="17:142" x14ac:dyDescent="0.2">
      <c r="Q230" s="1"/>
      <c r="R230" s="1"/>
      <c r="S230" s="1"/>
      <c r="T230" s="1"/>
      <c r="U230" s="1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  <c r="BH230" s="35"/>
      <c r="BI230" s="35"/>
      <c r="BJ230" s="35"/>
      <c r="BK230" s="35"/>
      <c r="BL230" s="35"/>
      <c r="BM230" s="35"/>
      <c r="BN230" s="35"/>
      <c r="BO230" s="35"/>
      <c r="BP230" s="35"/>
      <c r="BQ230" s="35"/>
      <c r="BR230" s="35"/>
      <c r="BS230" s="35"/>
      <c r="BT230" s="35"/>
      <c r="BU230" s="35"/>
      <c r="BV230" s="35"/>
      <c r="BW230" s="35"/>
      <c r="BX230" s="35"/>
      <c r="BY230" s="35"/>
      <c r="BZ230" s="35"/>
      <c r="CA230" s="35"/>
      <c r="CB230" s="35"/>
      <c r="CC230" s="35"/>
      <c r="CD230" s="35"/>
      <c r="CE230" s="35"/>
      <c r="CF230" s="35"/>
      <c r="CG230" s="35"/>
      <c r="CH230" s="35"/>
      <c r="CI230" s="35"/>
      <c r="CJ230" s="35"/>
      <c r="CK230" s="35"/>
      <c r="CL230" s="35"/>
      <c r="CM230" s="35"/>
      <c r="CN230" s="35"/>
      <c r="CO230" s="35"/>
      <c r="CP230" s="35"/>
      <c r="CQ230" s="35"/>
      <c r="CR230" s="35"/>
      <c r="CS230" s="35"/>
      <c r="CT230" s="35"/>
      <c r="CU230" s="35"/>
      <c r="CV230" s="35"/>
      <c r="CW230" s="35"/>
      <c r="CX230" s="35"/>
      <c r="CY230" s="35"/>
      <c r="CZ230" s="35"/>
      <c r="DA230" s="35"/>
      <c r="DB230" s="35"/>
      <c r="DC230" s="35"/>
      <c r="DD230" s="35"/>
      <c r="DE230" s="35"/>
      <c r="DF230" s="35"/>
      <c r="DG230" s="35"/>
      <c r="DH230" s="35"/>
      <c r="DI230" s="35"/>
      <c r="DJ230" s="35"/>
      <c r="DK230" s="35"/>
      <c r="DL230" s="35"/>
      <c r="DM230" s="35"/>
      <c r="DN230" s="35"/>
      <c r="DO230" s="35"/>
      <c r="DP230" s="35"/>
      <c r="DQ230" s="35"/>
      <c r="DR230" s="35"/>
      <c r="DS230" s="35"/>
      <c r="DT230" s="35"/>
      <c r="DU230" s="35"/>
      <c r="DV230" s="35"/>
      <c r="DW230" s="35"/>
      <c r="DX230" s="35"/>
      <c r="DY230" s="35"/>
      <c r="DZ230" s="35"/>
      <c r="EA230" s="35"/>
      <c r="EB230" s="35"/>
      <c r="EC230" s="35"/>
      <c r="ED230" s="35"/>
      <c r="EE230" s="35"/>
      <c r="EF230" s="35"/>
      <c r="EG230" s="35"/>
      <c r="EH230" s="35"/>
      <c r="EI230" s="35"/>
      <c r="EJ230" s="35"/>
      <c r="EK230" s="35"/>
      <c r="EL230" s="35"/>
    </row>
    <row r="231" spans="17:142" x14ac:dyDescent="0.2">
      <c r="Q231" s="1"/>
      <c r="R231" s="1"/>
      <c r="S231" s="1"/>
      <c r="T231" s="1"/>
      <c r="U231" s="1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  <c r="BH231" s="35"/>
      <c r="BI231" s="35"/>
      <c r="BJ231" s="35"/>
      <c r="BK231" s="35"/>
      <c r="BL231" s="35"/>
      <c r="BM231" s="35"/>
      <c r="BN231" s="35"/>
      <c r="BO231" s="35"/>
      <c r="BP231" s="35"/>
      <c r="BQ231" s="35"/>
      <c r="BR231" s="35"/>
      <c r="BS231" s="35"/>
      <c r="BT231" s="35"/>
      <c r="BU231" s="35"/>
      <c r="BV231" s="35"/>
      <c r="BW231" s="35"/>
      <c r="BX231" s="35"/>
      <c r="BY231" s="35"/>
      <c r="BZ231" s="35"/>
      <c r="CA231" s="35"/>
      <c r="CB231" s="35"/>
      <c r="CC231" s="35"/>
      <c r="CD231" s="35"/>
      <c r="CE231" s="35"/>
      <c r="CF231" s="35"/>
      <c r="CG231" s="35"/>
      <c r="CH231" s="35"/>
      <c r="CI231" s="35"/>
      <c r="CJ231" s="35"/>
      <c r="CK231" s="35"/>
      <c r="CL231" s="35"/>
      <c r="CM231" s="35"/>
      <c r="CN231" s="35"/>
      <c r="CO231" s="35"/>
      <c r="CP231" s="35"/>
      <c r="CQ231" s="35"/>
      <c r="CR231" s="35"/>
      <c r="CS231" s="35"/>
      <c r="CT231" s="35"/>
      <c r="CU231" s="35"/>
      <c r="CV231" s="35"/>
      <c r="CW231" s="35"/>
      <c r="CX231" s="35"/>
      <c r="CY231" s="35"/>
      <c r="CZ231" s="35"/>
      <c r="DA231" s="35"/>
      <c r="DB231" s="35"/>
      <c r="DC231" s="35"/>
      <c r="DD231" s="35"/>
      <c r="DE231" s="35"/>
      <c r="DF231" s="35"/>
      <c r="DG231" s="35"/>
      <c r="DH231" s="35"/>
      <c r="DI231" s="35"/>
      <c r="DJ231" s="35"/>
      <c r="DK231" s="35"/>
      <c r="DL231" s="35"/>
      <c r="DM231" s="35"/>
      <c r="DN231" s="35"/>
      <c r="DO231" s="35"/>
      <c r="DP231" s="35"/>
      <c r="DQ231" s="35"/>
      <c r="DR231" s="35"/>
      <c r="DS231" s="35"/>
      <c r="DT231" s="35"/>
      <c r="DU231" s="35"/>
      <c r="DV231" s="35"/>
      <c r="DW231" s="35"/>
      <c r="DX231" s="35"/>
      <c r="DY231" s="35"/>
      <c r="DZ231" s="35"/>
      <c r="EA231" s="35"/>
      <c r="EB231" s="35"/>
      <c r="EC231" s="35"/>
      <c r="ED231" s="35"/>
      <c r="EE231" s="35"/>
      <c r="EF231" s="35"/>
      <c r="EG231" s="35"/>
      <c r="EH231" s="35"/>
      <c r="EI231" s="35"/>
      <c r="EJ231" s="35"/>
      <c r="EK231" s="35"/>
      <c r="EL231" s="35"/>
    </row>
    <row r="232" spans="17:142" x14ac:dyDescent="0.2">
      <c r="Q232" s="1"/>
      <c r="R232" s="1"/>
      <c r="S232" s="1"/>
      <c r="T232" s="1"/>
      <c r="U232" s="1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5"/>
      <c r="BL232" s="35"/>
      <c r="BM232" s="35"/>
      <c r="BN232" s="35"/>
      <c r="BO232" s="35"/>
      <c r="BP232" s="35"/>
      <c r="BQ232" s="35"/>
      <c r="BR232" s="35"/>
      <c r="BS232" s="35"/>
      <c r="BT232" s="35"/>
      <c r="BU232" s="35"/>
      <c r="BV232" s="35"/>
      <c r="BW232" s="35"/>
      <c r="BX232" s="35"/>
      <c r="BY232" s="35"/>
      <c r="BZ232" s="35"/>
      <c r="CA232" s="35"/>
      <c r="CB232" s="35"/>
      <c r="CC232" s="35"/>
      <c r="CD232" s="35"/>
      <c r="CE232" s="35"/>
      <c r="CF232" s="35"/>
      <c r="CG232" s="35"/>
      <c r="CH232" s="35"/>
      <c r="CI232" s="35"/>
      <c r="CJ232" s="35"/>
      <c r="CK232" s="35"/>
      <c r="CL232" s="35"/>
      <c r="CM232" s="35"/>
      <c r="CN232" s="35"/>
      <c r="CO232" s="35"/>
      <c r="CP232" s="35"/>
      <c r="CQ232" s="35"/>
      <c r="CR232" s="35"/>
      <c r="CS232" s="35"/>
      <c r="CT232" s="35"/>
      <c r="CU232" s="35"/>
      <c r="CV232" s="35"/>
      <c r="CW232" s="35"/>
      <c r="CX232" s="35"/>
      <c r="CY232" s="35"/>
      <c r="CZ232" s="35"/>
      <c r="DA232" s="35"/>
      <c r="DB232" s="35"/>
      <c r="DC232" s="35"/>
      <c r="DD232" s="35"/>
      <c r="DE232" s="35"/>
      <c r="DF232" s="35"/>
      <c r="DG232" s="35"/>
      <c r="DH232" s="35"/>
      <c r="DI232" s="35"/>
      <c r="DJ232" s="35"/>
      <c r="DK232" s="35"/>
      <c r="DL232" s="35"/>
      <c r="DM232" s="35"/>
      <c r="DN232" s="35"/>
      <c r="DO232" s="35"/>
      <c r="DP232" s="35"/>
      <c r="DQ232" s="35"/>
      <c r="DR232" s="35"/>
      <c r="DS232" s="35"/>
      <c r="DT232" s="35"/>
      <c r="DU232" s="35"/>
      <c r="DV232" s="35"/>
      <c r="DW232" s="35"/>
      <c r="DX232" s="35"/>
      <c r="DY232" s="35"/>
      <c r="DZ232" s="35"/>
      <c r="EA232" s="35"/>
      <c r="EB232" s="35"/>
      <c r="EC232" s="35"/>
      <c r="ED232" s="35"/>
      <c r="EE232" s="35"/>
      <c r="EF232" s="35"/>
      <c r="EG232" s="35"/>
      <c r="EH232" s="35"/>
      <c r="EI232" s="35"/>
      <c r="EJ232" s="35"/>
      <c r="EK232" s="35"/>
      <c r="EL232" s="35"/>
    </row>
    <row r="233" spans="17:142" x14ac:dyDescent="0.2">
      <c r="Q233" s="1"/>
      <c r="R233" s="1"/>
      <c r="S233" s="1"/>
      <c r="T233" s="1"/>
      <c r="U233" s="1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  <c r="BH233" s="35"/>
      <c r="BI233" s="35"/>
      <c r="BJ233" s="35"/>
      <c r="BK233" s="35"/>
      <c r="BL233" s="35"/>
      <c r="BM233" s="35"/>
      <c r="BN233" s="35"/>
      <c r="BO233" s="35"/>
      <c r="BP233" s="35"/>
      <c r="BQ233" s="35"/>
      <c r="BR233" s="35"/>
      <c r="BS233" s="35"/>
      <c r="BT233" s="35"/>
      <c r="BU233" s="35"/>
      <c r="BV233" s="35"/>
      <c r="BW233" s="35"/>
      <c r="BX233" s="35"/>
      <c r="BY233" s="35"/>
      <c r="BZ233" s="35"/>
      <c r="CA233" s="35"/>
      <c r="CB233" s="35"/>
      <c r="CC233" s="35"/>
      <c r="CD233" s="35"/>
      <c r="CE233" s="35"/>
      <c r="CF233" s="35"/>
      <c r="CG233" s="35"/>
      <c r="CH233" s="35"/>
      <c r="CI233" s="35"/>
      <c r="CJ233" s="35"/>
      <c r="CK233" s="35"/>
      <c r="CL233" s="35"/>
      <c r="CM233" s="35"/>
      <c r="CN233" s="35"/>
      <c r="CO233" s="35"/>
      <c r="CP233" s="35"/>
      <c r="CQ233" s="35"/>
      <c r="CR233" s="35"/>
      <c r="CS233" s="35"/>
      <c r="CT233" s="35"/>
      <c r="CU233" s="35"/>
      <c r="CV233" s="35"/>
      <c r="CW233" s="35"/>
      <c r="CX233" s="35"/>
      <c r="CY233" s="35"/>
      <c r="CZ233" s="35"/>
      <c r="DA233" s="35"/>
      <c r="DB233" s="35"/>
      <c r="DC233" s="35"/>
      <c r="DD233" s="35"/>
      <c r="DE233" s="35"/>
      <c r="DF233" s="35"/>
      <c r="DG233" s="35"/>
      <c r="DH233" s="35"/>
      <c r="DI233" s="35"/>
      <c r="DJ233" s="35"/>
      <c r="DK233" s="35"/>
      <c r="DL233" s="35"/>
      <c r="DM233" s="35"/>
      <c r="DN233" s="35"/>
      <c r="DO233" s="35"/>
      <c r="DP233" s="35"/>
      <c r="DQ233" s="35"/>
      <c r="DR233" s="35"/>
      <c r="DS233" s="35"/>
      <c r="DT233" s="35"/>
      <c r="DU233" s="35"/>
      <c r="DV233" s="35"/>
      <c r="DW233" s="35"/>
      <c r="DX233" s="35"/>
      <c r="DY233" s="35"/>
      <c r="DZ233" s="35"/>
      <c r="EA233" s="35"/>
      <c r="EB233" s="35"/>
      <c r="EC233" s="35"/>
      <c r="ED233" s="35"/>
      <c r="EE233" s="35"/>
      <c r="EF233" s="35"/>
      <c r="EG233" s="35"/>
      <c r="EH233" s="35"/>
      <c r="EI233" s="35"/>
      <c r="EJ233" s="35"/>
      <c r="EK233" s="35"/>
      <c r="EL233" s="35"/>
    </row>
    <row r="234" spans="17:142" x14ac:dyDescent="0.2">
      <c r="Q234" s="1"/>
      <c r="R234" s="1"/>
      <c r="S234" s="1"/>
      <c r="T234" s="1"/>
      <c r="U234" s="1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  <c r="BH234" s="35"/>
      <c r="BI234" s="35"/>
      <c r="BJ234" s="35"/>
      <c r="BK234" s="35"/>
      <c r="BL234" s="35"/>
      <c r="BM234" s="35"/>
      <c r="BN234" s="35"/>
      <c r="BO234" s="35"/>
      <c r="BP234" s="35"/>
      <c r="BQ234" s="35"/>
      <c r="BR234" s="35"/>
      <c r="BS234" s="35"/>
      <c r="BT234" s="35"/>
      <c r="BU234" s="35"/>
      <c r="BV234" s="35"/>
      <c r="BW234" s="35"/>
      <c r="BX234" s="35"/>
      <c r="BY234" s="35"/>
      <c r="BZ234" s="35"/>
      <c r="CA234" s="35"/>
      <c r="CB234" s="35"/>
      <c r="CC234" s="35"/>
      <c r="CD234" s="35"/>
      <c r="CE234" s="35"/>
      <c r="CF234" s="35"/>
      <c r="CG234" s="35"/>
      <c r="CH234" s="35"/>
      <c r="CI234" s="35"/>
      <c r="CJ234" s="35"/>
      <c r="CK234" s="35"/>
      <c r="CL234" s="35"/>
      <c r="CM234" s="35"/>
      <c r="CN234" s="35"/>
      <c r="CO234" s="35"/>
      <c r="CP234" s="35"/>
      <c r="CQ234" s="35"/>
      <c r="CR234" s="35"/>
      <c r="CS234" s="35"/>
      <c r="CT234" s="35"/>
      <c r="CU234" s="35"/>
      <c r="CV234" s="35"/>
      <c r="CW234" s="35"/>
      <c r="CX234" s="35"/>
      <c r="CY234" s="35"/>
      <c r="CZ234" s="35"/>
      <c r="DA234" s="35"/>
      <c r="DB234" s="35"/>
      <c r="DC234" s="35"/>
      <c r="DD234" s="35"/>
      <c r="DE234" s="35"/>
      <c r="DF234" s="35"/>
      <c r="DG234" s="35"/>
      <c r="DH234" s="35"/>
      <c r="DI234" s="35"/>
      <c r="DJ234" s="35"/>
      <c r="DK234" s="35"/>
      <c r="DL234" s="35"/>
      <c r="DM234" s="35"/>
      <c r="DN234" s="35"/>
      <c r="DO234" s="35"/>
      <c r="DP234" s="35"/>
      <c r="DQ234" s="35"/>
      <c r="DR234" s="35"/>
      <c r="DS234" s="35"/>
      <c r="DT234" s="35"/>
      <c r="DU234" s="35"/>
      <c r="DV234" s="35"/>
      <c r="DW234" s="35"/>
      <c r="DX234" s="35"/>
      <c r="DY234" s="35"/>
      <c r="DZ234" s="35"/>
      <c r="EA234" s="35"/>
      <c r="EB234" s="35"/>
      <c r="EC234" s="35"/>
      <c r="ED234" s="35"/>
      <c r="EE234" s="35"/>
      <c r="EF234" s="35"/>
      <c r="EG234" s="35"/>
      <c r="EH234" s="35"/>
      <c r="EI234" s="35"/>
      <c r="EJ234" s="35"/>
      <c r="EK234" s="35"/>
      <c r="EL234" s="35"/>
    </row>
    <row r="235" spans="17:142" x14ac:dyDescent="0.2">
      <c r="Q235" s="1"/>
      <c r="R235" s="1"/>
      <c r="S235" s="1"/>
      <c r="T235" s="1"/>
      <c r="U235" s="1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  <c r="BH235" s="35"/>
      <c r="BI235" s="35"/>
      <c r="BJ235" s="35"/>
      <c r="BK235" s="35"/>
      <c r="BL235" s="35"/>
      <c r="BM235" s="35"/>
      <c r="BN235" s="35"/>
      <c r="BO235" s="35"/>
      <c r="BP235" s="35"/>
      <c r="BQ235" s="35"/>
      <c r="BR235" s="35"/>
      <c r="BS235" s="35"/>
      <c r="BT235" s="35"/>
      <c r="BU235" s="35"/>
      <c r="BV235" s="35"/>
      <c r="BW235" s="35"/>
      <c r="BX235" s="35"/>
      <c r="BY235" s="35"/>
      <c r="BZ235" s="35"/>
      <c r="CA235" s="35"/>
      <c r="CB235" s="35"/>
      <c r="CC235" s="35"/>
      <c r="CD235" s="35"/>
      <c r="CE235" s="35"/>
      <c r="CF235" s="35"/>
      <c r="CG235" s="35"/>
      <c r="CH235" s="35"/>
      <c r="CI235" s="35"/>
      <c r="CJ235" s="35"/>
      <c r="CK235" s="35"/>
      <c r="CL235" s="35"/>
      <c r="CM235" s="35"/>
      <c r="CN235" s="35"/>
      <c r="CO235" s="35"/>
      <c r="CP235" s="35"/>
      <c r="CQ235" s="35"/>
      <c r="CR235" s="35"/>
      <c r="CS235" s="35"/>
      <c r="CT235" s="35"/>
      <c r="CU235" s="35"/>
      <c r="CV235" s="35"/>
      <c r="CW235" s="35"/>
      <c r="CX235" s="35"/>
      <c r="CY235" s="35"/>
      <c r="CZ235" s="35"/>
      <c r="DA235" s="35"/>
      <c r="DB235" s="35"/>
      <c r="DC235" s="35"/>
      <c r="DD235" s="35"/>
      <c r="DE235" s="35"/>
      <c r="DF235" s="35"/>
      <c r="DG235" s="35"/>
      <c r="DH235" s="35"/>
      <c r="DI235" s="35"/>
      <c r="DJ235" s="35"/>
      <c r="DK235" s="35"/>
      <c r="DL235" s="35"/>
      <c r="DM235" s="35"/>
      <c r="DN235" s="35"/>
      <c r="DO235" s="35"/>
      <c r="DP235" s="35"/>
      <c r="DQ235" s="35"/>
      <c r="DR235" s="35"/>
      <c r="DS235" s="35"/>
      <c r="DT235" s="35"/>
      <c r="DU235" s="35"/>
      <c r="DV235" s="35"/>
      <c r="DW235" s="35"/>
      <c r="DX235" s="35"/>
      <c r="DY235" s="35"/>
      <c r="DZ235" s="35"/>
      <c r="EA235" s="35"/>
      <c r="EB235" s="35"/>
      <c r="EC235" s="35"/>
      <c r="ED235" s="35"/>
      <c r="EE235" s="35"/>
      <c r="EF235" s="35"/>
      <c r="EG235" s="35"/>
      <c r="EH235" s="35"/>
      <c r="EI235" s="35"/>
      <c r="EJ235" s="35"/>
      <c r="EK235" s="35"/>
      <c r="EL235" s="35"/>
    </row>
    <row r="236" spans="17:142" x14ac:dyDescent="0.2">
      <c r="Q236" s="1"/>
      <c r="R236" s="1"/>
      <c r="S236" s="1"/>
      <c r="T236" s="1"/>
      <c r="U236" s="1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  <c r="BH236" s="35"/>
      <c r="BI236" s="35"/>
      <c r="BJ236" s="35"/>
      <c r="BK236" s="35"/>
      <c r="BL236" s="35"/>
      <c r="BM236" s="35"/>
      <c r="BN236" s="35"/>
      <c r="BO236" s="35"/>
      <c r="BP236" s="35"/>
      <c r="BQ236" s="35"/>
      <c r="BR236" s="35"/>
      <c r="BS236" s="35"/>
      <c r="BT236" s="35"/>
      <c r="BU236" s="35"/>
      <c r="BV236" s="35"/>
      <c r="BW236" s="35"/>
      <c r="BX236" s="35"/>
      <c r="BY236" s="35"/>
      <c r="BZ236" s="35"/>
      <c r="CA236" s="35"/>
      <c r="CB236" s="35"/>
      <c r="CC236" s="35"/>
      <c r="CD236" s="35"/>
      <c r="CE236" s="35"/>
      <c r="CF236" s="35"/>
      <c r="CG236" s="35"/>
      <c r="CH236" s="35"/>
      <c r="CI236" s="35"/>
      <c r="CJ236" s="35"/>
      <c r="CK236" s="35"/>
      <c r="CL236" s="35"/>
      <c r="CM236" s="35"/>
      <c r="CN236" s="35"/>
      <c r="CO236" s="35"/>
      <c r="CP236" s="35"/>
      <c r="CQ236" s="35"/>
      <c r="CR236" s="35"/>
      <c r="CS236" s="35"/>
      <c r="CT236" s="35"/>
      <c r="CU236" s="35"/>
      <c r="CV236" s="35"/>
      <c r="CW236" s="35"/>
      <c r="CX236" s="35"/>
      <c r="CY236" s="35"/>
      <c r="CZ236" s="35"/>
      <c r="DA236" s="35"/>
      <c r="DB236" s="35"/>
      <c r="DC236" s="35"/>
      <c r="DD236" s="35"/>
      <c r="DE236" s="35"/>
      <c r="DF236" s="35"/>
      <c r="DG236" s="35"/>
      <c r="DH236" s="35"/>
      <c r="DI236" s="35"/>
      <c r="DJ236" s="35"/>
      <c r="DK236" s="35"/>
      <c r="DL236" s="35"/>
      <c r="DM236" s="35"/>
      <c r="DN236" s="35"/>
      <c r="DO236" s="35"/>
      <c r="DP236" s="35"/>
      <c r="DQ236" s="35"/>
      <c r="DR236" s="35"/>
      <c r="DS236" s="35"/>
      <c r="DT236" s="35"/>
      <c r="DU236" s="35"/>
      <c r="DV236" s="35"/>
      <c r="DW236" s="35"/>
      <c r="DX236" s="35"/>
      <c r="DY236" s="35"/>
      <c r="DZ236" s="35"/>
      <c r="EA236" s="35"/>
      <c r="EB236" s="35"/>
      <c r="EC236" s="35"/>
      <c r="ED236" s="35"/>
      <c r="EE236" s="35"/>
      <c r="EF236" s="35"/>
      <c r="EG236" s="35"/>
      <c r="EH236" s="35"/>
      <c r="EI236" s="35"/>
      <c r="EJ236" s="35"/>
      <c r="EK236" s="35"/>
      <c r="EL236" s="35"/>
    </row>
    <row r="237" spans="17:142" x14ac:dyDescent="0.2">
      <c r="Q237" s="1"/>
      <c r="R237" s="1"/>
      <c r="S237" s="1"/>
      <c r="T237" s="1"/>
      <c r="U237" s="1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35"/>
      <c r="BQ237" s="35"/>
      <c r="BR237" s="35"/>
      <c r="BS237" s="35"/>
      <c r="BT237" s="35"/>
      <c r="BU237" s="35"/>
      <c r="BV237" s="35"/>
      <c r="BW237" s="35"/>
      <c r="BX237" s="35"/>
      <c r="BY237" s="35"/>
      <c r="BZ237" s="35"/>
      <c r="CA237" s="35"/>
      <c r="CB237" s="35"/>
      <c r="CC237" s="35"/>
      <c r="CD237" s="35"/>
      <c r="CE237" s="35"/>
      <c r="CF237" s="35"/>
      <c r="CG237" s="35"/>
      <c r="CH237" s="35"/>
      <c r="CI237" s="35"/>
      <c r="CJ237" s="35"/>
      <c r="CK237" s="35"/>
      <c r="CL237" s="35"/>
      <c r="CM237" s="35"/>
      <c r="CN237" s="35"/>
      <c r="CO237" s="35"/>
      <c r="CP237" s="35"/>
      <c r="CQ237" s="35"/>
      <c r="CR237" s="35"/>
      <c r="CS237" s="35"/>
      <c r="CT237" s="35"/>
      <c r="CU237" s="35"/>
      <c r="CV237" s="35"/>
      <c r="CW237" s="35"/>
      <c r="CX237" s="35"/>
      <c r="CY237" s="35"/>
      <c r="CZ237" s="35"/>
      <c r="DA237" s="35"/>
      <c r="DB237" s="35"/>
      <c r="DC237" s="35"/>
      <c r="DD237" s="35"/>
      <c r="DE237" s="35"/>
      <c r="DF237" s="35"/>
      <c r="DG237" s="35"/>
      <c r="DH237" s="35"/>
      <c r="DI237" s="35"/>
      <c r="DJ237" s="35"/>
      <c r="DK237" s="35"/>
      <c r="DL237" s="35"/>
      <c r="DM237" s="35"/>
      <c r="DN237" s="35"/>
      <c r="DO237" s="35"/>
      <c r="DP237" s="35"/>
      <c r="DQ237" s="35"/>
      <c r="DR237" s="35"/>
      <c r="DS237" s="35"/>
      <c r="DT237" s="35"/>
      <c r="DU237" s="35"/>
      <c r="DV237" s="35"/>
      <c r="DW237" s="35"/>
      <c r="DX237" s="35"/>
      <c r="DY237" s="35"/>
      <c r="DZ237" s="35"/>
      <c r="EA237" s="35"/>
      <c r="EB237" s="35"/>
      <c r="EC237" s="35"/>
      <c r="ED237" s="35"/>
      <c r="EE237" s="35"/>
      <c r="EF237" s="35"/>
      <c r="EG237" s="35"/>
      <c r="EH237" s="35"/>
      <c r="EI237" s="35"/>
      <c r="EJ237" s="35"/>
      <c r="EK237" s="35"/>
      <c r="EL237" s="35"/>
    </row>
    <row r="238" spans="17:142" x14ac:dyDescent="0.2">
      <c r="Q238" s="1"/>
      <c r="R238" s="1"/>
      <c r="S238" s="1"/>
      <c r="T238" s="1"/>
      <c r="U238" s="1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  <c r="BH238" s="35"/>
      <c r="BI238" s="35"/>
      <c r="BJ238" s="35"/>
      <c r="BK238" s="35"/>
      <c r="BL238" s="35"/>
      <c r="BM238" s="35"/>
      <c r="BN238" s="35"/>
      <c r="BO238" s="35"/>
      <c r="BP238" s="35"/>
      <c r="BQ238" s="35"/>
      <c r="BR238" s="35"/>
      <c r="BS238" s="35"/>
      <c r="BT238" s="35"/>
      <c r="BU238" s="35"/>
      <c r="BV238" s="35"/>
      <c r="BW238" s="35"/>
      <c r="BX238" s="35"/>
      <c r="BY238" s="35"/>
      <c r="BZ238" s="35"/>
      <c r="CA238" s="35"/>
      <c r="CB238" s="35"/>
      <c r="CC238" s="35"/>
      <c r="CD238" s="35"/>
      <c r="CE238" s="35"/>
      <c r="CF238" s="35"/>
      <c r="CG238" s="35"/>
      <c r="CH238" s="35"/>
      <c r="CI238" s="35"/>
      <c r="CJ238" s="35"/>
      <c r="CK238" s="35"/>
      <c r="CL238" s="35"/>
      <c r="CM238" s="35"/>
      <c r="CN238" s="35"/>
      <c r="CO238" s="35"/>
      <c r="CP238" s="35"/>
      <c r="CQ238" s="35"/>
      <c r="CR238" s="35"/>
      <c r="CS238" s="35"/>
      <c r="CT238" s="35"/>
      <c r="CU238" s="35"/>
      <c r="CV238" s="35"/>
      <c r="CW238" s="35"/>
      <c r="CX238" s="35"/>
      <c r="CY238" s="35"/>
      <c r="CZ238" s="35"/>
      <c r="DA238" s="35"/>
      <c r="DB238" s="35"/>
      <c r="DC238" s="35"/>
      <c r="DD238" s="35"/>
      <c r="DE238" s="35"/>
      <c r="DF238" s="35"/>
      <c r="DG238" s="35"/>
      <c r="DH238" s="35"/>
      <c r="DI238" s="35"/>
      <c r="DJ238" s="35"/>
      <c r="DK238" s="35"/>
      <c r="DL238" s="35"/>
      <c r="DM238" s="35"/>
      <c r="DN238" s="35"/>
      <c r="DO238" s="35"/>
      <c r="DP238" s="35"/>
      <c r="DQ238" s="35"/>
      <c r="DR238" s="35"/>
      <c r="DS238" s="35"/>
      <c r="DT238" s="35"/>
      <c r="DU238" s="35"/>
      <c r="DV238" s="35"/>
      <c r="DW238" s="35"/>
      <c r="DX238" s="35"/>
      <c r="DY238" s="35"/>
      <c r="DZ238" s="35"/>
      <c r="EA238" s="35"/>
      <c r="EB238" s="35"/>
      <c r="EC238" s="35"/>
      <c r="ED238" s="35"/>
      <c r="EE238" s="35"/>
      <c r="EF238" s="35"/>
      <c r="EG238" s="35"/>
      <c r="EH238" s="35"/>
      <c r="EI238" s="35"/>
      <c r="EJ238" s="35"/>
      <c r="EK238" s="35"/>
      <c r="EL238" s="35"/>
    </row>
    <row r="239" spans="17:142" x14ac:dyDescent="0.2">
      <c r="Q239" s="1"/>
      <c r="R239" s="1"/>
      <c r="S239" s="1"/>
      <c r="T239" s="1"/>
      <c r="U239" s="1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/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 s="35"/>
      <c r="DX239" s="35"/>
      <c r="DY239" s="35"/>
      <c r="DZ239" s="35"/>
      <c r="EA239" s="35"/>
      <c r="EB239" s="35"/>
      <c r="EC239" s="35"/>
      <c r="ED239" s="35"/>
      <c r="EE239" s="35"/>
      <c r="EF239" s="35"/>
      <c r="EG239" s="35"/>
      <c r="EH239" s="35"/>
      <c r="EI239" s="35"/>
      <c r="EJ239" s="35"/>
      <c r="EK239" s="35"/>
      <c r="EL239" s="35"/>
    </row>
    <row r="240" spans="17:142" x14ac:dyDescent="0.2">
      <c r="Q240" s="1"/>
      <c r="R240" s="1"/>
      <c r="S240" s="1"/>
      <c r="T240" s="1"/>
      <c r="U240" s="1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  <c r="BH240" s="35"/>
      <c r="BI240" s="35"/>
      <c r="BJ240" s="35"/>
      <c r="BK240" s="35"/>
      <c r="BL240" s="35"/>
      <c r="BM240" s="35"/>
      <c r="BN240" s="35"/>
      <c r="BO240" s="35"/>
      <c r="BP240" s="35"/>
      <c r="BQ240" s="35"/>
      <c r="BR240" s="35"/>
      <c r="BS240" s="35"/>
      <c r="BT240" s="35"/>
      <c r="BU240" s="35"/>
      <c r="BV240" s="35"/>
      <c r="BW240" s="35"/>
      <c r="BX240" s="35"/>
      <c r="BY240" s="35"/>
      <c r="BZ240" s="35"/>
      <c r="CA240" s="35"/>
      <c r="CB240" s="35"/>
      <c r="CC240" s="35"/>
      <c r="CD240" s="35"/>
      <c r="CE240" s="35"/>
      <c r="CF240" s="35"/>
      <c r="CG240" s="35"/>
      <c r="CH240" s="35"/>
      <c r="CI240" s="35"/>
      <c r="CJ240" s="35"/>
      <c r="CK240" s="35"/>
      <c r="CL240" s="35"/>
      <c r="CM240" s="35"/>
      <c r="CN240" s="35"/>
      <c r="CO240" s="35"/>
      <c r="CP240" s="35"/>
      <c r="CQ240" s="35"/>
      <c r="CR240" s="35"/>
      <c r="CS240" s="35"/>
      <c r="CT240" s="35"/>
      <c r="CU240" s="35"/>
      <c r="CV240" s="35"/>
      <c r="CW240" s="35"/>
      <c r="CX240" s="35"/>
      <c r="CY240" s="35"/>
      <c r="CZ240" s="35"/>
      <c r="DA240" s="35"/>
      <c r="DB240" s="35"/>
      <c r="DC240" s="35"/>
      <c r="DD240" s="35"/>
      <c r="DE240" s="35"/>
      <c r="DF240" s="35"/>
      <c r="DG240" s="35"/>
      <c r="DH240" s="35"/>
      <c r="DI240" s="35"/>
      <c r="DJ240" s="35"/>
      <c r="DK240" s="35"/>
      <c r="DL240" s="35"/>
      <c r="DM240" s="35"/>
      <c r="DN240" s="35"/>
      <c r="DO240" s="35"/>
      <c r="DP240" s="35"/>
      <c r="DQ240" s="35"/>
      <c r="DR240" s="35"/>
      <c r="DS240" s="35"/>
      <c r="DT240" s="35"/>
      <c r="DU240" s="35"/>
      <c r="DV240" s="35"/>
      <c r="DW240" s="35"/>
      <c r="DX240" s="35"/>
      <c r="DY240" s="35"/>
      <c r="DZ240" s="35"/>
      <c r="EA240" s="35"/>
      <c r="EB240" s="35"/>
      <c r="EC240" s="35"/>
      <c r="ED240" s="35"/>
      <c r="EE240" s="35"/>
      <c r="EF240" s="35"/>
      <c r="EG240" s="35"/>
      <c r="EH240" s="35"/>
      <c r="EI240" s="35"/>
      <c r="EJ240" s="35"/>
      <c r="EK240" s="35"/>
      <c r="EL240" s="35"/>
    </row>
    <row r="241" spans="17:142" x14ac:dyDescent="0.2">
      <c r="Q241" s="1"/>
      <c r="R241" s="1"/>
      <c r="S241" s="1"/>
      <c r="T241" s="1"/>
      <c r="U241" s="1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  <c r="BH241" s="35"/>
      <c r="BI241" s="35"/>
      <c r="BJ241" s="35"/>
      <c r="BK241" s="35"/>
      <c r="BL241" s="35"/>
      <c r="BM241" s="35"/>
      <c r="BN241" s="35"/>
      <c r="BO241" s="35"/>
      <c r="BP241" s="35"/>
      <c r="BQ241" s="35"/>
      <c r="BR241" s="35"/>
      <c r="BS241" s="35"/>
      <c r="BT241" s="35"/>
      <c r="BU241" s="35"/>
      <c r="BV241" s="35"/>
      <c r="BW241" s="35"/>
      <c r="BX241" s="35"/>
      <c r="BY241" s="35"/>
      <c r="BZ241" s="35"/>
      <c r="CA241" s="35"/>
      <c r="CB241" s="35"/>
      <c r="CC241" s="35"/>
      <c r="CD241" s="35"/>
      <c r="CE241" s="35"/>
      <c r="CF241" s="35"/>
      <c r="CG241" s="35"/>
      <c r="CH241" s="35"/>
      <c r="CI241" s="35"/>
      <c r="CJ241" s="35"/>
      <c r="CK241" s="35"/>
      <c r="CL241" s="35"/>
      <c r="CM241" s="35"/>
      <c r="CN241" s="35"/>
      <c r="CO241" s="35"/>
      <c r="CP241" s="35"/>
      <c r="CQ241" s="35"/>
      <c r="CR241" s="35"/>
      <c r="CS241" s="35"/>
      <c r="CT241" s="35"/>
      <c r="CU241" s="35"/>
      <c r="CV241" s="35"/>
      <c r="CW241" s="35"/>
      <c r="CX241" s="35"/>
      <c r="CY241" s="35"/>
      <c r="CZ241" s="35"/>
      <c r="DA241" s="35"/>
      <c r="DB241" s="35"/>
      <c r="DC241" s="35"/>
      <c r="DD241" s="35"/>
      <c r="DE241" s="35"/>
      <c r="DF241" s="35"/>
      <c r="DG241" s="35"/>
      <c r="DH241" s="35"/>
      <c r="DI241" s="35"/>
      <c r="DJ241" s="35"/>
      <c r="DK241" s="35"/>
      <c r="DL241" s="35"/>
      <c r="DM241" s="35"/>
      <c r="DN241" s="35"/>
      <c r="DO241" s="35"/>
      <c r="DP241" s="35"/>
      <c r="DQ241" s="35"/>
      <c r="DR241" s="35"/>
      <c r="DS241" s="35"/>
      <c r="DT241" s="35"/>
      <c r="DU241" s="35"/>
      <c r="DV241" s="35"/>
      <c r="DW241" s="35"/>
      <c r="DX241" s="35"/>
      <c r="DY241" s="35"/>
      <c r="DZ241" s="35"/>
      <c r="EA241" s="35"/>
      <c r="EB241" s="35"/>
      <c r="EC241" s="35"/>
      <c r="ED241" s="35"/>
      <c r="EE241" s="35"/>
      <c r="EF241" s="35"/>
      <c r="EG241" s="35"/>
      <c r="EH241" s="35"/>
      <c r="EI241" s="35"/>
      <c r="EJ241" s="35"/>
      <c r="EK241" s="35"/>
      <c r="EL241" s="35"/>
    </row>
    <row r="242" spans="17:142" x14ac:dyDescent="0.2">
      <c r="Q242" s="1"/>
      <c r="R242" s="1"/>
      <c r="S242" s="1"/>
      <c r="T242" s="1"/>
      <c r="U242" s="1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</row>
    <row r="243" spans="17:142" x14ac:dyDescent="0.2">
      <c r="Q243" s="1"/>
      <c r="R243" s="1"/>
      <c r="S243" s="1"/>
      <c r="T243" s="1"/>
      <c r="U243" s="1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  <c r="BH243" s="35"/>
      <c r="BI243" s="35"/>
      <c r="BJ243" s="35"/>
      <c r="BK243" s="35"/>
      <c r="BL243" s="35"/>
      <c r="BM243" s="35"/>
      <c r="BN243" s="35"/>
      <c r="BO243" s="35"/>
      <c r="BP243" s="35"/>
      <c r="BQ243" s="35"/>
      <c r="BR243" s="35"/>
      <c r="BS243" s="35"/>
      <c r="BT243" s="35"/>
      <c r="BU243" s="35"/>
      <c r="BV243" s="35"/>
      <c r="BW243" s="35"/>
      <c r="BX243" s="35"/>
      <c r="BY243" s="35"/>
      <c r="BZ243" s="35"/>
      <c r="CA243" s="35"/>
      <c r="CB243" s="35"/>
      <c r="CC243" s="35"/>
      <c r="CD243" s="35"/>
      <c r="CE243" s="35"/>
      <c r="CF243" s="35"/>
      <c r="CG243" s="35"/>
      <c r="CH243" s="35"/>
      <c r="CI243" s="35"/>
      <c r="CJ243" s="35"/>
      <c r="CK243" s="35"/>
      <c r="CL243" s="35"/>
      <c r="CM243" s="35"/>
      <c r="CN243" s="35"/>
      <c r="CO243" s="35"/>
      <c r="CP243" s="35"/>
      <c r="CQ243" s="35"/>
      <c r="CR243" s="35"/>
      <c r="CS243" s="35"/>
      <c r="CT243" s="35"/>
      <c r="CU243" s="35"/>
      <c r="CV243" s="35"/>
      <c r="CW243" s="35"/>
      <c r="CX243" s="35"/>
      <c r="CY243" s="35"/>
      <c r="CZ243" s="35"/>
      <c r="DA243" s="35"/>
      <c r="DB243" s="35"/>
      <c r="DC243" s="35"/>
      <c r="DD243" s="35"/>
      <c r="DE243" s="35"/>
      <c r="DF243" s="35"/>
      <c r="DG243" s="35"/>
      <c r="DH243" s="35"/>
      <c r="DI243" s="35"/>
      <c r="DJ243" s="35"/>
      <c r="DK243" s="35"/>
      <c r="DL243" s="35"/>
      <c r="DM243" s="35"/>
      <c r="DN243" s="35"/>
      <c r="DO243" s="35"/>
      <c r="DP243" s="35"/>
      <c r="DQ243" s="35"/>
      <c r="DR243" s="35"/>
      <c r="DS243" s="35"/>
      <c r="DT243" s="35"/>
      <c r="DU243" s="35"/>
      <c r="DV243" s="35"/>
      <c r="DW243" s="35"/>
      <c r="DX243" s="35"/>
      <c r="DY243" s="35"/>
      <c r="DZ243" s="35"/>
      <c r="EA243" s="35"/>
      <c r="EB243" s="35"/>
      <c r="EC243" s="35"/>
      <c r="ED243" s="35"/>
      <c r="EE243" s="35"/>
      <c r="EF243" s="35"/>
      <c r="EG243" s="35"/>
      <c r="EH243" s="35"/>
      <c r="EI243" s="35"/>
      <c r="EJ243" s="35"/>
      <c r="EK243" s="35"/>
      <c r="EL243" s="35"/>
    </row>
    <row r="244" spans="17:142" x14ac:dyDescent="0.2">
      <c r="Q244" s="1"/>
      <c r="R244" s="1"/>
      <c r="S244" s="1"/>
      <c r="T244" s="1"/>
      <c r="U244" s="1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/>
      <c r="DT244" s="35"/>
      <c r="DU244" s="35"/>
      <c r="DV244" s="35"/>
      <c r="DW244" s="35"/>
      <c r="DX244" s="35"/>
      <c r="DY244" s="35"/>
      <c r="DZ244" s="35"/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</row>
    <row r="245" spans="17:142" x14ac:dyDescent="0.2">
      <c r="Q245" s="1"/>
      <c r="R245" s="1"/>
      <c r="S245" s="1"/>
      <c r="T245" s="1"/>
      <c r="U245" s="1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35"/>
      <c r="DH245" s="35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/>
      <c r="DT245" s="35"/>
      <c r="DU245" s="35"/>
      <c r="DV245" s="35"/>
      <c r="DW245" s="35"/>
      <c r="DX245" s="35"/>
      <c r="DY245" s="35"/>
      <c r="DZ245" s="35"/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</row>
    <row r="246" spans="17:142" x14ac:dyDescent="0.2">
      <c r="Q246" s="1"/>
      <c r="R246" s="1"/>
      <c r="S246" s="1"/>
      <c r="T246" s="1"/>
      <c r="U246" s="1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  <c r="BH246" s="35"/>
      <c r="BI246" s="35"/>
      <c r="BJ246" s="35"/>
      <c r="BK246" s="35"/>
      <c r="BL246" s="35"/>
      <c r="BM246" s="35"/>
      <c r="BN246" s="35"/>
      <c r="BO246" s="35"/>
      <c r="BP246" s="35"/>
      <c r="BQ246" s="35"/>
      <c r="BR246" s="35"/>
      <c r="BS246" s="35"/>
      <c r="BT246" s="35"/>
      <c r="BU246" s="35"/>
      <c r="BV246" s="35"/>
      <c r="BW246" s="35"/>
      <c r="BX246" s="35"/>
      <c r="BY246" s="35"/>
      <c r="BZ246" s="35"/>
      <c r="CA246" s="35"/>
      <c r="CB246" s="35"/>
      <c r="CC246" s="35"/>
      <c r="CD246" s="35"/>
      <c r="CE246" s="35"/>
      <c r="CF246" s="35"/>
      <c r="CG246" s="35"/>
      <c r="CH246" s="35"/>
      <c r="CI246" s="35"/>
      <c r="CJ246" s="35"/>
      <c r="CK246" s="35"/>
      <c r="CL246" s="35"/>
      <c r="CM246" s="35"/>
      <c r="CN246" s="35"/>
      <c r="CO246" s="35"/>
      <c r="CP246" s="35"/>
      <c r="CQ246" s="35"/>
      <c r="CR246" s="35"/>
      <c r="CS246" s="35"/>
      <c r="CT246" s="35"/>
      <c r="CU246" s="35"/>
      <c r="CV246" s="35"/>
      <c r="CW246" s="35"/>
      <c r="CX246" s="35"/>
      <c r="CY246" s="35"/>
      <c r="CZ246" s="35"/>
      <c r="DA246" s="35"/>
      <c r="DB246" s="35"/>
      <c r="DC246" s="35"/>
      <c r="DD246" s="35"/>
      <c r="DE246" s="35"/>
      <c r="DF246" s="35"/>
      <c r="DG246" s="35"/>
      <c r="DH246" s="35"/>
      <c r="DI246" s="35"/>
      <c r="DJ246" s="35"/>
      <c r="DK246" s="35"/>
      <c r="DL246" s="35"/>
      <c r="DM246" s="35"/>
      <c r="DN246" s="35"/>
      <c r="DO246" s="35"/>
      <c r="DP246" s="35"/>
      <c r="DQ246" s="35"/>
      <c r="DR246" s="35"/>
      <c r="DS246" s="35"/>
      <c r="DT246" s="35"/>
      <c r="DU246" s="35"/>
      <c r="DV246" s="35"/>
      <c r="DW246" s="35"/>
      <c r="DX246" s="35"/>
      <c r="DY246" s="35"/>
      <c r="DZ246" s="35"/>
      <c r="EA246" s="35"/>
      <c r="EB246" s="35"/>
      <c r="EC246" s="35"/>
      <c r="ED246" s="35"/>
      <c r="EE246" s="35"/>
      <c r="EF246" s="35"/>
      <c r="EG246" s="35"/>
      <c r="EH246" s="35"/>
      <c r="EI246" s="35"/>
      <c r="EJ246" s="35"/>
      <c r="EK246" s="35"/>
      <c r="EL246" s="35"/>
    </row>
    <row r="247" spans="17:142" x14ac:dyDescent="0.2">
      <c r="Q247" s="1"/>
      <c r="R247" s="1"/>
      <c r="S247" s="1"/>
      <c r="T247" s="1"/>
      <c r="U247" s="1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  <c r="BH247" s="35"/>
      <c r="BI247" s="35"/>
      <c r="BJ247" s="35"/>
      <c r="BK247" s="35"/>
      <c r="BL247" s="35"/>
      <c r="BM247" s="35"/>
      <c r="BN247" s="35"/>
      <c r="BO247" s="35"/>
      <c r="BP247" s="35"/>
      <c r="BQ247" s="35"/>
      <c r="BR247" s="35"/>
      <c r="BS247" s="35"/>
      <c r="BT247" s="35"/>
      <c r="BU247" s="35"/>
      <c r="BV247" s="35"/>
      <c r="BW247" s="35"/>
      <c r="BX247" s="35"/>
      <c r="BY247" s="35"/>
      <c r="BZ247" s="35"/>
      <c r="CA247" s="35"/>
      <c r="CB247" s="35"/>
      <c r="CC247" s="35"/>
      <c r="CD247" s="35"/>
      <c r="CE247" s="35"/>
      <c r="CF247" s="35"/>
      <c r="CG247" s="35"/>
      <c r="CH247" s="35"/>
      <c r="CI247" s="35"/>
      <c r="CJ247" s="35"/>
      <c r="CK247" s="35"/>
      <c r="CL247" s="35"/>
      <c r="CM247" s="35"/>
      <c r="CN247" s="35"/>
      <c r="CO247" s="35"/>
      <c r="CP247" s="35"/>
      <c r="CQ247" s="35"/>
      <c r="CR247" s="35"/>
      <c r="CS247" s="35"/>
      <c r="CT247" s="35"/>
      <c r="CU247" s="35"/>
      <c r="CV247" s="35"/>
      <c r="CW247" s="35"/>
      <c r="CX247" s="35"/>
      <c r="CY247" s="35"/>
      <c r="CZ247" s="35"/>
      <c r="DA247" s="35"/>
      <c r="DB247" s="35"/>
      <c r="DC247" s="35"/>
      <c r="DD247" s="35"/>
      <c r="DE247" s="35"/>
      <c r="DF247" s="35"/>
      <c r="DG247" s="35"/>
      <c r="DH247" s="35"/>
      <c r="DI247" s="35"/>
      <c r="DJ247" s="35"/>
      <c r="DK247" s="35"/>
      <c r="DL247" s="35"/>
      <c r="DM247" s="35"/>
      <c r="DN247" s="35"/>
      <c r="DO247" s="35"/>
      <c r="DP247" s="35"/>
      <c r="DQ247" s="35"/>
      <c r="DR247" s="35"/>
      <c r="DS247" s="35"/>
      <c r="DT247" s="35"/>
      <c r="DU247" s="35"/>
      <c r="DV247" s="35"/>
      <c r="DW247" s="35"/>
      <c r="DX247" s="35"/>
      <c r="DY247" s="35"/>
      <c r="DZ247" s="35"/>
      <c r="EA247" s="35"/>
      <c r="EB247" s="35"/>
      <c r="EC247" s="35"/>
      <c r="ED247" s="35"/>
      <c r="EE247" s="35"/>
      <c r="EF247" s="35"/>
      <c r="EG247" s="35"/>
      <c r="EH247" s="35"/>
      <c r="EI247" s="35"/>
      <c r="EJ247" s="35"/>
      <c r="EK247" s="35"/>
      <c r="EL247" s="35"/>
    </row>
    <row r="248" spans="17:142" x14ac:dyDescent="0.2">
      <c r="Q248" s="1"/>
      <c r="R248" s="1"/>
      <c r="S248" s="1"/>
      <c r="T248" s="1"/>
      <c r="U248" s="1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  <c r="BH248" s="35"/>
      <c r="BI248" s="35"/>
      <c r="BJ248" s="35"/>
      <c r="BK248" s="35"/>
      <c r="BL248" s="35"/>
      <c r="BM248" s="35"/>
      <c r="BN248" s="35"/>
      <c r="BO248" s="35"/>
      <c r="BP248" s="35"/>
      <c r="BQ248" s="35"/>
      <c r="BR248" s="35"/>
      <c r="BS248" s="35"/>
      <c r="BT248" s="35"/>
      <c r="BU248" s="35"/>
      <c r="BV248" s="35"/>
      <c r="BW248" s="35"/>
      <c r="BX248" s="35"/>
      <c r="BY248" s="35"/>
      <c r="BZ248" s="35"/>
      <c r="CA248" s="35"/>
      <c r="CB248" s="35"/>
      <c r="CC248" s="35"/>
      <c r="CD248" s="35"/>
      <c r="CE248" s="35"/>
      <c r="CF248" s="35"/>
      <c r="CG248" s="35"/>
      <c r="CH248" s="35"/>
      <c r="CI248" s="35"/>
      <c r="CJ248" s="35"/>
      <c r="CK248" s="35"/>
      <c r="CL248" s="35"/>
      <c r="CM248" s="35"/>
      <c r="CN248" s="35"/>
      <c r="CO248" s="35"/>
      <c r="CP248" s="35"/>
      <c r="CQ248" s="35"/>
      <c r="CR248" s="35"/>
      <c r="CS248" s="35"/>
      <c r="CT248" s="35"/>
      <c r="CU248" s="35"/>
      <c r="CV248" s="35"/>
      <c r="CW248" s="35"/>
      <c r="CX248" s="35"/>
      <c r="CY248" s="35"/>
      <c r="CZ248" s="35"/>
      <c r="DA248" s="35"/>
      <c r="DB248" s="35"/>
      <c r="DC248" s="35"/>
      <c r="DD248" s="35"/>
      <c r="DE248" s="35"/>
      <c r="DF248" s="35"/>
      <c r="DG248" s="35"/>
      <c r="DH248" s="35"/>
      <c r="DI248" s="35"/>
      <c r="DJ248" s="35"/>
      <c r="DK248" s="35"/>
      <c r="DL248" s="35"/>
      <c r="DM248" s="35"/>
      <c r="DN248" s="35"/>
      <c r="DO248" s="35"/>
      <c r="DP248" s="35"/>
      <c r="DQ248" s="35"/>
      <c r="DR248" s="35"/>
      <c r="DS248" s="35"/>
      <c r="DT248" s="35"/>
      <c r="DU248" s="35"/>
      <c r="DV248" s="35"/>
      <c r="DW248" s="35"/>
      <c r="DX248" s="35"/>
      <c r="DY248" s="35"/>
      <c r="DZ248" s="35"/>
      <c r="EA248" s="35"/>
      <c r="EB248" s="35"/>
      <c r="EC248" s="35"/>
      <c r="ED248" s="35"/>
      <c r="EE248" s="35"/>
      <c r="EF248" s="35"/>
      <c r="EG248" s="35"/>
      <c r="EH248" s="35"/>
      <c r="EI248" s="35"/>
      <c r="EJ248" s="35"/>
      <c r="EK248" s="35"/>
      <c r="EL248" s="35"/>
    </row>
    <row r="249" spans="17:142" x14ac:dyDescent="0.2">
      <c r="Q249" s="1"/>
      <c r="R249" s="1"/>
      <c r="S249" s="1"/>
      <c r="T249" s="1"/>
      <c r="U249" s="1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  <c r="BH249" s="35"/>
      <c r="BI249" s="35"/>
      <c r="BJ249" s="35"/>
      <c r="BK249" s="35"/>
      <c r="BL249" s="35"/>
      <c r="BM249" s="35"/>
      <c r="BN249" s="35"/>
      <c r="BO249" s="35"/>
      <c r="BP249" s="35"/>
      <c r="BQ249" s="35"/>
      <c r="BR249" s="35"/>
      <c r="BS249" s="35"/>
      <c r="BT249" s="35"/>
      <c r="BU249" s="35"/>
      <c r="BV249" s="35"/>
      <c r="BW249" s="35"/>
      <c r="BX249" s="35"/>
      <c r="BY249" s="35"/>
      <c r="BZ249" s="35"/>
      <c r="CA249" s="35"/>
      <c r="CB249" s="35"/>
      <c r="CC249" s="35"/>
      <c r="CD249" s="35"/>
      <c r="CE249" s="35"/>
      <c r="CF249" s="35"/>
      <c r="CG249" s="35"/>
      <c r="CH249" s="35"/>
      <c r="CI249" s="35"/>
      <c r="CJ249" s="35"/>
      <c r="CK249" s="35"/>
      <c r="CL249" s="35"/>
      <c r="CM249" s="35"/>
      <c r="CN249" s="35"/>
      <c r="CO249" s="35"/>
      <c r="CP249" s="35"/>
      <c r="CQ249" s="35"/>
      <c r="CR249" s="35"/>
      <c r="CS249" s="35"/>
      <c r="CT249" s="35"/>
      <c r="CU249" s="35"/>
      <c r="CV249" s="35"/>
      <c r="CW249" s="35"/>
      <c r="CX249" s="35"/>
      <c r="CY249" s="35"/>
      <c r="CZ249" s="35"/>
      <c r="DA249" s="35"/>
      <c r="DB249" s="35"/>
      <c r="DC249" s="35"/>
      <c r="DD249" s="35"/>
      <c r="DE249" s="35"/>
      <c r="DF249" s="35"/>
      <c r="DG249" s="35"/>
      <c r="DH249" s="35"/>
      <c r="DI249" s="35"/>
      <c r="DJ249" s="35"/>
      <c r="DK249" s="35"/>
      <c r="DL249" s="35"/>
      <c r="DM249" s="35"/>
      <c r="DN249" s="35"/>
      <c r="DO249" s="35"/>
      <c r="DP249" s="35"/>
      <c r="DQ249" s="35"/>
      <c r="DR249" s="35"/>
      <c r="DS249" s="35"/>
      <c r="DT249" s="35"/>
      <c r="DU249" s="35"/>
      <c r="DV249" s="35"/>
      <c r="DW249" s="35"/>
      <c r="DX249" s="35"/>
      <c r="DY249" s="35"/>
      <c r="DZ249" s="35"/>
      <c r="EA249" s="35"/>
      <c r="EB249" s="35"/>
      <c r="EC249" s="35"/>
      <c r="ED249" s="35"/>
      <c r="EE249" s="35"/>
      <c r="EF249" s="35"/>
      <c r="EG249" s="35"/>
      <c r="EH249" s="35"/>
      <c r="EI249" s="35"/>
      <c r="EJ249" s="35"/>
      <c r="EK249" s="35"/>
      <c r="EL249" s="35"/>
    </row>
    <row r="250" spans="17:142" x14ac:dyDescent="0.2">
      <c r="Q250" s="1"/>
      <c r="R250" s="1"/>
      <c r="S250" s="1"/>
      <c r="T250" s="1"/>
      <c r="U250" s="1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35"/>
      <c r="BS250" s="35"/>
      <c r="BT250" s="35"/>
      <c r="BU250" s="35"/>
      <c r="BV250" s="35"/>
      <c r="BW250" s="35"/>
      <c r="BX250" s="35"/>
      <c r="BY250" s="35"/>
      <c r="BZ250" s="35"/>
      <c r="CA250" s="35"/>
      <c r="CB250" s="35"/>
      <c r="CC250" s="35"/>
      <c r="CD250" s="35"/>
      <c r="CE250" s="35"/>
      <c r="CF250" s="35"/>
      <c r="CG250" s="35"/>
      <c r="CH250" s="35"/>
      <c r="CI250" s="35"/>
      <c r="CJ250" s="35"/>
      <c r="CK250" s="35"/>
      <c r="CL250" s="35"/>
      <c r="CM250" s="35"/>
      <c r="CN250" s="35"/>
      <c r="CO250" s="35"/>
      <c r="CP250" s="35"/>
      <c r="CQ250" s="35"/>
      <c r="CR250" s="35"/>
      <c r="CS250" s="35"/>
      <c r="CT250" s="35"/>
      <c r="CU250" s="35"/>
      <c r="CV250" s="35"/>
      <c r="CW250" s="35"/>
      <c r="CX250" s="35"/>
      <c r="CY250" s="35"/>
      <c r="CZ250" s="35"/>
      <c r="DA250" s="35"/>
      <c r="DB250" s="35"/>
      <c r="DC250" s="35"/>
      <c r="DD250" s="35"/>
      <c r="DE250" s="35"/>
      <c r="DF250" s="35"/>
      <c r="DG250" s="35"/>
      <c r="DH250" s="35"/>
      <c r="DI250" s="35"/>
      <c r="DJ250" s="35"/>
      <c r="DK250" s="35"/>
      <c r="DL250" s="35"/>
      <c r="DM250" s="35"/>
      <c r="DN250" s="35"/>
      <c r="DO250" s="35"/>
      <c r="DP250" s="35"/>
      <c r="DQ250" s="35"/>
      <c r="DR250" s="35"/>
      <c r="DS250" s="35"/>
      <c r="DT250" s="35"/>
      <c r="DU250" s="35"/>
      <c r="DV250" s="35"/>
      <c r="DW250" s="35"/>
      <c r="DX250" s="35"/>
      <c r="DY250" s="35"/>
      <c r="DZ250" s="35"/>
      <c r="EA250" s="35"/>
      <c r="EB250" s="35"/>
      <c r="EC250" s="35"/>
      <c r="ED250" s="35"/>
      <c r="EE250" s="35"/>
      <c r="EF250" s="35"/>
      <c r="EG250" s="35"/>
      <c r="EH250" s="35"/>
      <c r="EI250" s="35"/>
      <c r="EJ250" s="35"/>
      <c r="EK250" s="35"/>
      <c r="EL250" s="35"/>
    </row>
    <row r="251" spans="17:142" x14ac:dyDescent="0.2">
      <c r="Q251" s="1"/>
      <c r="R251" s="1"/>
      <c r="S251" s="1"/>
      <c r="T251" s="1"/>
      <c r="U251" s="1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  <c r="BH251" s="35"/>
      <c r="BI251" s="35"/>
      <c r="BJ251" s="35"/>
      <c r="BK251" s="35"/>
      <c r="BL251" s="35"/>
      <c r="BM251" s="35"/>
      <c r="BN251" s="35"/>
      <c r="BO251" s="35"/>
      <c r="BP251" s="35"/>
      <c r="BQ251" s="35"/>
      <c r="BR251" s="35"/>
      <c r="BS251" s="35"/>
      <c r="BT251" s="35"/>
      <c r="BU251" s="35"/>
      <c r="BV251" s="35"/>
      <c r="BW251" s="35"/>
      <c r="BX251" s="35"/>
      <c r="BY251" s="35"/>
      <c r="BZ251" s="35"/>
      <c r="CA251" s="35"/>
      <c r="CB251" s="35"/>
      <c r="CC251" s="35"/>
      <c r="CD251" s="35"/>
      <c r="CE251" s="35"/>
      <c r="CF251" s="35"/>
      <c r="CG251" s="35"/>
      <c r="CH251" s="35"/>
      <c r="CI251" s="35"/>
      <c r="CJ251" s="35"/>
      <c r="CK251" s="35"/>
      <c r="CL251" s="35"/>
      <c r="CM251" s="35"/>
      <c r="CN251" s="35"/>
      <c r="CO251" s="35"/>
      <c r="CP251" s="35"/>
      <c r="CQ251" s="35"/>
      <c r="CR251" s="35"/>
      <c r="CS251" s="35"/>
      <c r="CT251" s="35"/>
      <c r="CU251" s="35"/>
      <c r="CV251" s="35"/>
      <c r="CW251" s="35"/>
      <c r="CX251" s="35"/>
      <c r="CY251" s="35"/>
      <c r="CZ251" s="35"/>
      <c r="DA251" s="35"/>
      <c r="DB251" s="35"/>
      <c r="DC251" s="35"/>
      <c r="DD251" s="35"/>
      <c r="DE251" s="35"/>
      <c r="DF251" s="35"/>
      <c r="DG251" s="35"/>
      <c r="DH251" s="35"/>
      <c r="DI251" s="35"/>
      <c r="DJ251" s="35"/>
      <c r="DK251" s="35"/>
      <c r="DL251" s="35"/>
      <c r="DM251" s="35"/>
      <c r="DN251" s="35"/>
      <c r="DO251" s="35"/>
      <c r="DP251" s="35"/>
      <c r="DQ251" s="35"/>
      <c r="DR251" s="35"/>
      <c r="DS251" s="35"/>
      <c r="DT251" s="35"/>
      <c r="DU251" s="35"/>
      <c r="DV251" s="35"/>
      <c r="DW251" s="35"/>
      <c r="DX251" s="35"/>
      <c r="DY251" s="35"/>
      <c r="DZ251" s="35"/>
      <c r="EA251" s="35"/>
      <c r="EB251" s="35"/>
      <c r="EC251" s="35"/>
      <c r="ED251" s="35"/>
      <c r="EE251" s="35"/>
      <c r="EF251" s="35"/>
      <c r="EG251" s="35"/>
      <c r="EH251" s="35"/>
      <c r="EI251" s="35"/>
      <c r="EJ251" s="35"/>
      <c r="EK251" s="35"/>
      <c r="EL251" s="35"/>
    </row>
    <row r="252" spans="17:142" x14ac:dyDescent="0.2">
      <c r="Q252" s="1"/>
      <c r="R252" s="1"/>
      <c r="S252" s="1"/>
      <c r="T252" s="1"/>
      <c r="U252" s="1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  <c r="BH252" s="35"/>
      <c r="BI252" s="35"/>
      <c r="BJ252" s="35"/>
      <c r="BK252" s="35"/>
      <c r="BL252" s="35"/>
      <c r="BM252" s="35"/>
      <c r="BN252" s="35"/>
      <c r="BO252" s="35"/>
      <c r="BP252" s="35"/>
      <c r="BQ252" s="35"/>
      <c r="BR252" s="35"/>
      <c r="BS252" s="35"/>
      <c r="BT252" s="35"/>
      <c r="BU252" s="35"/>
      <c r="BV252" s="35"/>
      <c r="BW252" s="35"/>
      <c r="BX252" s="35"/>
      <c r="BY252" s="35"/>
      <c r="BZ252" s="35"/>
      <c r="CA252" s="35"/>
      <c r="CB252" s="35"/>
      <c r="CC252" s="35"/>
      <c r="CD252" s="35"/>
      <c r="CE252" s="35"/>
      <c r="CF252" s="35"/>
      <c r="CG252" s="35"/>
      <c r="CH252" s="35"/>
      <c r="CI252" s="35"/>
      <c r="CJ252" s="35"/>
      <c r="CK252" s="35"/>
      <c r="CL252" s="35"/>
      <c r="CM252" s="35"/>
      <c r="CN252" s="35"/>
      <c r="CO252" s="35"/>
      <c r="CP252" s="35"/>
      <c r="CQ252" s="35"/>
      <c r="CR252" s="35"/>
      <c r="CS252" s="35"/>
      <c r="CT252" s="35"/>
      <c r="CU252" s="35"/>
      <c r="CV252" s="35"/>
      <c r="CW252" s="35"/>
      <c r="CX252" s="35"/>
      <c r="CY252" s="35"/>
      <c r="CZ252" s="35"/>
      <c r="DA252" s="35"/>
      <c r="DB252" s="35"/>
      <c r="DC252" s="35"/>
      <c r="DD252" s="35"/>
      <c r="DE252" s="35"/>
      <c r="DF252" s="35"/>
      <c r="DG252" s="35"/>
      <c r="DH252" s="35"/>
      <c r="DI252" s="35"/>
      <c r="DJ252" s="35"/>
      <c r="DK252" s="35"/>
      <c r="DL252" s="35"/>
      <c r="DM252" s="35"/>
      <c r="DN252" s="35"/>
      <c r="DO252" s="35"/>
      <c r="DP252" s="35"/>
      <c r="DQ252" s="35"/>
      <c r="DR252" s="35"/>
      <c r="DS252" s="35"/>
      <c r="DT252" s="35"/>
      <c r="DU252" s="35"/>
      <c r="DV252" s="35"/>
      <c r="DW252" s="35"/>
      <c r="DX252" s="35"/>
      <c r="DY252" s="35"/>
      <c r="DZ252" s="35"/>
      <c r="EA252" s="35"/>
      <c r="EB252" s="35"/>
      <c r="EC252" s="35"/>
      <c r="ED252" s="35"/>
      <c r="EE252" s="35"/>
      <c r="EF252" s="35"/>
      <c r="EG252" s="35"/>
      <c r="EH252" s="35"/>
      <c r="EI252" s="35"/>
      <c r="EJ252" s="35"/>
      <c r="EK252" s="35"/>
      <c r="EL252" s="35"/>
    </row>
    <row r="253" spans="17:142" x14ac:dyDescent="0.2">
      <c r="Q253" s="1"/>
      <c r="R253" s="1"/>
      <c r="S253" s="1"/>
      <c r="T253" s="1"/>
      <c r="U253" s="1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  <c r="CU253" s="35"/>
      <c r="CV253" s="35"/>
      <c r="CW253" s="35"/>
      <c r="CX253" s="35"/>
      <c r="CY253" s="35"/>
      <c r="CZ253" s="35"/>
      <c r="DA253" s="35"/>
      <c r="DB253" s="35"/>
      <c r="DC253" s="35"/>
      <c r="DD253" s="35"/>
      <c r="DE253" s="35"/>
      <c r="DF253" s="35"/>
      <c r="DG253" s="35"/>
      <c r="DH253" s="35"/>
      <c r="DI253" s="35"/>
      <c r="DJ253" s="35"/>
      <c r="DK253" s="35"/>
      <c r="DL253" s="35"/>
      <c r="DM253" s="35"/>
      <c r="DN253" s="35"/>
      <c r="DO253" s="35"/>
      <c r="DP253" s="35"/>
      <c r="DQ253" s="35"/>
      <c r="DR253" s="35"/>
      <c r="DS253" s="35"/>
      <c r="DT253" s="35"/>
      <c r="DU253" s="35"/>
      <c r="DV253" s="35"/>
      <c r="DW253" s="35"/>
      <c r="DX253" s="35"/>
      <c r="DY253" s="35"/>
      <c r="DZ253" s="35"/>
      <c r="EA253" s="35"/>
      <c r="EB253" s="35"/>
      <c r="EC253" s="35"/>
      <c r="ED253" s="35"/>
      <c r="EE253" s="35"/>
      <c r="EF253" s="35"/>
      <c r="EG253" s="35"/>
      <c r="EH253" s="35"/>
      <c r="EI253" s="35"/>
      <c r="EJ253" s="35"/>
      <c r="EK253" s="35"/>
      <c r="EL253" s="35"/>
    </row>
    <row r="254" spans="17:142" x14ac:dyDescent="0.2">
      <c r="Q254" s="1"/>
      <c r="R254" s="1"/>
      <c r="S254" s="1"/>
      <c r="T254" s="1"/>
      <c r="U254" s="1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  <c r="CU254" s="35"/>
      <c r="CV254" s="35"/>
      <c r="CW254" s="35"/>
      <c r="CX254" s="35"/>
      <c r="CY254" s="35"/>
      <c r="CZ254" s="35"/>
      <c r="DA254" s="35"/>
      <c r="DB254" s="35"/>
      <c r="DC254" s="35"/>
      <c r="DD254" s="35"/>
      <c r="DE254" s="35"/>
      <c r="DF254" s="35"/>
      <c r="DG254" s="35"/>
      <c r="DH254" s="35"/>
      <c r="DI254" s="35"/>
      <c r="DJ254" s="35"/>
      <c r="DK254" s="35"/>
      <c r="DL254" s="35"/>
      <c r="DM254" s="35"/>
      <c r="DN254" s="35"/>
      <c r="DO254" s="35"/>
      <c r="DP254" s="35"/>
      <c r="DQ254" s="35"/>
      <c r="DR254" s="35"/>
      <c r="DS254" s="35"/>
      <c r="DT254" s="35"/>
      <c r="DU254" s="35"/>
      <c r="DV254" s="35"/>
      <c r="DW254" s="35"/>
      <c r="DX254" s="35"/>
      <c r="DY254" s="35"/>
      <c r="DZ254" s="35"/>
      <c r="EA254" s="35"/>
      <c r="EB254" s="35"/>
      <c r="EC254" s="35"/>
      <c r="ED254" s="35"/>
      <c r="EE254" s="35"/>
      <c r="EF254" s="35"/>
      <c r="EG254" s="35"/>
      <c r="EH254" s="35"/>
      <c r="EI254" s="35"/>
      <c r="EJ254" s="35"/>
      <c r="EK254" s="35"/>
      <c r="EL254" s="35"/>
    </row>
    <row r="255" spans="17:142" x14ac:dyDescent="0.2">
      <c r="Q255" s="1"/>
      <c r="R255" s="1"/>
      <c r="S255" s="1"/>
      <c r="T255" s="1"/>
      <c r="U255" s="1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  <c r="CU255" s="35"/>
      <c r="CV255" s="35"/>
      <c r="CW255" s="35"/>
      <c r="CX255" s="35"/>
      <c r="CY255" s="35"/>
      <c r="CZ255" s="35"/>
      <c r="DA255" s="35"/>
      <c r="DB255" s="35"/>
      <c r="DC255" s="35"/>
      <c r="DD255" s="35"/>
      <c r="DE255" s="35"/>
      <c r="DF255" s="35"/>
      <c r="DG255" s="35"/>
      <c r="DH255" s="35"/>
      <c r="DI255" s="35"/>
      <c r="DJ255" s="35"/>
      <c r="DK255" s="35"/>
      <c r="DL255" s="35"/>
      <c r="DM255" s="35"/>
      <c r="DN255" s="35"/>
      <c r="DO255" s="35"/>
      <c r="DP255" s="35"/>
      <c r="DQ255" s="35"/>
      <c r="DR255" s="35"/>
      <c r="DS255" s="35"/>
      <c r="DT255" s="35"/>
      <c r="DU255" s="35"/>
      <c r="DV255" s="35"/>
      <c r="DW255" s="35"/>
      <c r="DX255" s="35"/>
      <c r="DY255" s="35"/>
      <c r="DZ255" s="35"/>
      <c r="EA255" s="35"/>
      <c r="EB255" s="35"/>
      <c r="EC255" s="35"/>
      <c r="ED255" s="35"/>
      <c r="EE255" s="35"/>
      <c r="EF255" s="35"/>
      <c r="EG255" s="35"/>
      <c r="EH255" s="35"/>
      <c r="EI255" s="35"/>
      <c r="EJ255" s="35"/>
      <c r="EK255" s="35"/>
      <c r="EL255" s="35"/>
    </row>
    <row r="256" spans="17:142" x14ac:dyDescent="0.2">
      <c r="Q256" s="1"/>
      <c r="R256" s="1"/>
      <c r="S256" s="1"/>
      <c r="T256" s="1"/>
      <c r="U256" s="1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  <c r="CU256" s="35"/>
      <c r="CV256" s="35"/>
      <c r="CW256" s="35"/>
      <c r="CX256" s="35"/>
      <c r="CY256" s="35"/>
      <c r="CZ256" s="35"/>
      <c r="DA256" s="35"/>
      <c r="DB256" s="35"/>
      <c r="DC256" s="35"/>
      <c r="DD256" s="35"/>
      <c r="DE256" s="35"/>
      <c r="DF256" s="35"/>
      <c r="DG256" s="35"/>
      <c r="DH256" s="35"/>
      <c r="DI256" s="35"/>
      <c r="DJ256" s="35"/>
      <c r="DK256" s="35"/>
      <c r="DL256" s="35"/>
      <c r="DM256" s="35"/>
      <c r="DN256" s="35"/>
      <c r="DO256" s="35"/>
      <c r="DP256" s="35"/>
      <c r="DQ256" s="35"/>
      <c r="DR256" s="35"/>
      <c r="DS256" s="35"/>
      <c r="DT256" s="35"/>
      <c r="DU256" s="35"/>
      <c r="DV256" s="35"/>
      <c r="DW256" s="35"/>
      <c r="DX256" s="35"/>
      <c r="DY256" s="35"/>
      <c r="DZ256" s="35"/>
      <c r="EA256" s="35"/>
      <c r="EB256" s="35"/>
      <c r="EC256" s="35"/>
      <c r="ED256" s="35"/>
      <c r="EE256" s="35"/>
      <c r="EF256" s="35"/>
      <c r="EG256" s="35"/>
      <c r="EH256" s="35"/>
      <c r="EI256" s="35"/>
      <c r="EJ256" s="35"/>
      <c r="EK256" s="35"/>
      <c r="EL256" s="35"/>
    </row>
    <row r="257" spans="17:142" x14ac:dyDescent="0.2">
      <c r="Q257" s="1"/>
      <c r="R257" s="1"/>
      <c r="S257" s="1"/>
      <c r="T257" s="1"/>
      <c r="U257" s="1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35"/>
      <c r="BS257" s="35"/>
      <c r="BT257" s="35"/>
      <c r="BU257" s="35"/>
      <c r="BV257" s="35"/>
      <c r="BW257" s="35"/>
      <c r="BX257" s="35"/>
      <c r="BY257" s="35"/>
      <c r="BZ257" s="35"/>
      <c r="CA257" s="35"/>
      <c r="CB257" s="35"/>
      <c r="CC257" s="35"/>
      <c r="CD257" s="35"/>
      <c r="CE257" s="35"/>
      <c r="CF257" s="35"/>
      <c r="CG257" s="35"/>
      <c r="CH257" s="35"/>
      <c r="CI257" s="35"/>
      <c r="CJ257" s="35"/>
      <c r="CK257" s="35"/>
      <c r="CL257" s="35"/>
      <c r="CM257" s="35"/>
      <c r="CN257" s="35"/>
      <c r="CO257" s="35"/>
      <c r="CP257" s="35"/>
      <c r="CQ257" s="35"/>
      <c r="CR257" s="35"/>
      <c r="CS257" s="35"/>
      <c r="CT257" s="35"/>
      <c r="CU257" s="35"/>
      <c r="CV257" s="35"/>
      <c r="CW257" s="35"/>
      <c r="CX257" s="35"/>
      <c r="CY257" s="35"/>
      <c r="CZ257" s="35"/>
      <c r="DA257" s="35"/>
      <c r="DB257" s="35"/>
      <c r="DC257" s="35"/>
      <c r="DD257" s="35"/>
      <c r="DE257" s="35"/>
      <c r="DF257" s="35"/>
      <c r="DG257" s="35"/>
      <c r="DH257" s="35"/>
      <c r="DI257" s="35"/>
      <c r="DJ257" s="35"/>
      <c r="DK257" s="35"/>
      <c r="DL257" s="35"/>
      <c r="DM257" s="35"/>
      <c r="DN257" s="35"/>
      <c r="DO257" s="35"/>
      <c r="DP257" s="35"/>
      <c r="DQ257" s="35"/>
      <c r="DR257" s="35"/>
      <c r="DS257" s="35"/>
      <c r="DT257" s="35"/>
      <c r="DU257" s="35"/>
      <c r="DV257" s="35"/>
      <c r="DW257" s="35"/>
      <c r="DX257" s="35"/>
      <c r="DY257" s="35"/>
      <c r="DZ257" s="35"/>
      <c r="EA257" s="35"/>
      <c r="EB257" s="35"/>
      <c r="EC257" s="35"/>
      <c r="ED257" s="35"/>
      <c r="EE257" s="35"/>
      <c r="EF257" s="35"/>
      <c r="EG257" s="35"/>
      <c r="EH257" s="35"/>
      <c r="EI257" s="35"/>
      <c r="EJ257" s="35"/>
      <c r="EK257" s="35"/>
      <c r="EL257" s="35"/>
    </row>
    <row r="258" spans="17:142" x14ac:dyDescent="0.2">
      <c r="Q258" s="1"/>
      <c r="R258" s="1"/>
      <c r="S258" s="1"/>
      <c r="T258" s="1"/>
      <c r="U258" s="1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  <c r="BH258" s="35"/>
      <c r="BI258" s="35"/>
      <c r="BJ258" s="35"/>
      <c r="BK258" s="35"/>
      <c r="BL258" s="35"/>
      <c r="BM258" s="35"/>
      <c r="BN258" s="35"/>
      <c r="BO258" s="35"/>
      <c r="BP258" s="35"/>
      <c r="BQ258" s="35"/>
      <c r="BR258" s="35"/>
      <c r="BS258" s="35"/>
      <c r="BT258" s="35"/>
      <c r="BU258" s="35"/>
      <c r="BV258" s="35"/>
      <c r="BW258" s="35"/>
      <c r="BX258" s="35"/>
      <c r="BY258" s="35"/>
      <c r="BZ258" s="35"/>
      <c r="CA258" s="35"/>
      <c r="CB258" s="35"/>
      <c r="CC258" s="35"/>
      <c r="CD258" s="35"/>
      <c r="CE258" s="35"/>
      <c r="CF258" s="35"/>
      <c r="CG258" s="35"/>
      <c r="CH258" s="35"/>
      <c r="CI258" s="35"/>
      <c r="CJ258" s="35"/>
      <c r="CK258" s="35"/>
      <c r="CL258" s="35"/>
      <c r="CM258" s="35"/>
      <c r="CN258" s="35"/>
      <c r="CO258" s="35"/>
      <c r="CP258" s="35"/>
      <c r="CQ258" s="35"/>
      <c r="CR258" s="35"/>
      <c r="CS258" s="35"/>
      <c r="CT258" s="35"/>
      <c r="CU258" s="35"/>
      <c r="CV258" s="35"/>
      <c r="CW258" s="35"/>
      <c r="CX258" s="35"/>
      <c r="CY258" s="35"/>
      <c r="CZ258" s="35"/>
      <c r="DA258" s="35"/>
      <c r="DB258" s="35"/>
      <c r="DC258" s="35"/>
      <c r="DD258" s="35"/>
      <c r="DE258" s="35"/>
      <c r="DF258" s="35"/>
      <c r="DG258" s="35"/>
      <c r="DH258" s="35"/>
      <c r="DI258" s="35"/>
      <c r="DJ258" s="35"/>
      <c r="DK258" s="35"/>
      <c r="DL258" s="35"/>
      <c r="DM258" s="35"/>
      <c r="DN258" s="35"/>
      <c r="DO258" s="35"/>
      <c r="DP258" s="35"/>
      <c r="DQ258" s="35"/>
      <c r="DR258" s="35"/>
      <c r="DS258" s="35"/>
      <c r="DT258" s="35"/>
      <c r="DU258" s="35"/>
      <c r="DV258" s="35"/>
      <c r="DW258" s="35"/>
      <c r="DX258" s="35"/>
      <c r="DY258" s="35"/>
      <c r="DZ258" s="35"/>
      <c r="EA258" s="35"/>
      <c r="EB258" s="35"/>
      <c r="EC258" s="35"/>
      <c r="ED258" s="35"/>
      <c r="EE258" s="35"/>
      <c r="EF258" s="35"/>
      <c r="EG258" s="35"/>
      <c r="EH258" s="35"/>
      <c r="EI258" s="35"/>
      <c r="EJ258" s="35"/>
      <c r="EK258" s="35"/>
      <c r="EL258" s="35"/>
    </row>
    <row r="259" spans="17:142" x14ac:dyDescent="0.2">
      <c r="Q259" s="1"/>
      <c r="R259" s="1"/>
      <c r="S259" s="1"/>
      <c r="T259" s="1"/>
      <c r="U259" s="1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  <c r="BH259" s="35"/>
      <c r="BI259" s="35"/>
      <c r="BJ259" s="35"/>
      <c r="BK259" s="35"/>
      <c r="BL259" s="35"/>
      <c r="BM259" s="35"/>
      <c r="BN259" s="35"/>
      <c r="BO259" s="35"/>
      <c r="BP259" s="35"/>
      <c r="BQ259" s="35"/>
      <c r="BR259" s="35"/>
      <c r="BS259" s="35"/>
      <c r="BT259" s="35"/>
      <c r="BU259" s="35"/>
      <c r="BV259" s="35"/>
      <c r="BW259" s="35"/>
      <c r="BX259" s="35"/>
      <c r="BY259" s="35"/>
      <c r="BZ259" s="35"/>
      <c r="CA259" s="35"/>
      <c r="CB259" s="35"/>
      <c r="CC259" s="35"/>
      <c r="CD259" s="35"/>
      <c r="CE259" s="35"/>
      <c r="CF259" s="35"/>
      <c r="CG259" s="35"/>
      <c r="CH259" s="35"/>
      <c r="CI259" s="35"/>
      <c r="CJ259" s="35"/>
      <c r="CK259" s="35"/>
      <c r="CL259" s="35"/>
      <c r="CM259" s="35"/>
      <c r="CN259" s="35"/>
      <c r="CO259" s="35"/>
      <c r="CP259" s="35"/>
      <c r="CQ259" s="35"/>
      <c r="CR259" s="35"/>
      <c r="CS259" s="35"/>
      <c r="CT259" s="35"/>
      <c r="CU259" s="35"/>
      <c r="CV259" s="35"/>
      <c r="CW259" s="35"/>
      <c r="CX259" s="35"/>
      <c r="CY259" s="35"/>
      <c r="CZ259" s="35"/>
      <c r="DA259" s="35"/>
      <c r="DB259" s="35"/>
      <c r="DC259" s="35"/>
      <c r="DD259" s="35"/>
      <c r="DE259" s="35"/>
      <c r="DF259" s="35"/>
      <c r="DG259" s="35"/>
      <c r="DH259" s="35"/>
      <c r="DI259" s="35"/>
      <c r="DJ259" s="35"/>
      <c r="DK259" s="35"/>
      <c r="DL259" s="35"/>
      <c r="DM259" s="35"/>
      <c r="DN259" s="35"/>
      <c r="DO259" s="35"/>
      <c r="DP259" s="35"/>
      <c r="DQ259" s="35"/>
      <c r="DR259" s="35"/>
      <c r="DS259" s="35"/>
      <c r="DT259" s="35"/>
      <c r="DU259" s="35"/>
      <c r="DV259" s="35"/>
      <c r="DW259" s="35"/>
      <c r="DX259" s="35"/>
      <c r="DY259" s="35"/>
      <c r="DZ259" s="35"/>
      <c r="EA259" s="35"/>
      <c r="EB259" s="35"/>
      <c r="EC259" s="35"/>
      <c r="ED259" s="35"/>
      <c r="EE259" s="35"/>
      <c r="EF259" s="35"/>
      <c r="EG259" s="35"/>
      <c r="EH259" s="35"/>
      <c r="EI259" s="35"/>
      <c r="EJ259" s="35"/>
      <c r="EK259" s="35"/>
      <c r="EL259" s="35"/>
    </row>
    <row r="260" spans="17:142" x14ac:dyDescent="0.2">
      <c r="Q260" s="1"/>
      <c r="R260" s="1"/>
      <c r="S260" s="1"/>
      <c r="T260" s="1"/>
      <c r="U260" s="1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  <c r="BH260" s="35"/>
      <c r="BI260" s="35"/>
      <c r="BJ260" s="35"/>
      <c r="BK260" s="35"/>
      <c r="BL260" s="35"/>
      <c r="BM260" s="35"/>
      <c r="BN260" s="35"/>
      <c r="BO260" s="35"/>
      <c r="BP260" s="35"/>
      <c r="BQ260" s="35"/>
      <c r="BR260" s="35"/>
      <c r="BS260" s="35"/>
      <c r="BT260" s="35"/>
      <c r="BU260" s="35"/>
      <c r="BV260" s="35"/>
      <c r="BW260" s="35"/>
      <c r="BX260" s="35"/>
      <c r="BY260" s="35"/>
      <c r="BZ260" s="35"/>
      <c r="CA260" s="35"/>
      <c r="CB260" s="35"/>
      <c r="CC260" s="35"/>
      <c r="CD260" s="35"/>
      <c r="CE260" s="35"/>
      <c r="CF260" s="35"/>
      <c r="CG260" s="35"/>
      <c r="CH260" s="35"/>
      <c r="CI260" s="35"/>
      <c r="CJ260" s="35"/>
      <c r="CK260" s="35"/>
      <c r="CL260" s="35"/>
      <c r="CM260" s="35"/>
      <c r="CN260" s="35"/>
      <c r="CO260" s="35"/>
      <c r="CP260" s="35"/>
      <c r="CQ260" s="35"/>
      <c r="CR260" s="35"/>
      <c r="CS260" s="35"/>
      <c r="CT260" s="35"/>
      <c r="CU260" s="35"/>
      <c r="CV260" s="35"/>
      <c r="CW260" s="35"/>
      <c r="CX260" s="35"/>
      <c r="CY260" s="35"/>
      <c r="CZ260" s="35"/>
      <c r="DA260" s="35"/>
      <c r="DB260" s="35"/>
      <c r="DC260" s="35"/>
      <c r="DD260" s="35"/>
      <c r="DE260" s="35"/>
      <c r="DF260" s="35"/>
      <c r="DG260" s="35"/>
      <c r="DH260" s="35"/>
      <c r="DI260" s="35"/>
      <c r="DJ260" s="35"/>
      <c r="DK260" s="35"/>
      <c r="DL260" s="35"/>
      <c r="DM260" s="35"/>
      <c r="DN260" s="35"/>
      <c r="DO260" s="35"/>
      <c r="DP260" s="35"/>
      <c r="DQ260" s="35"/>
      <c r="DR260" s="35"/>
      <c r="DS260" s="35"/>
      <c r="DT260" s="35"/>
      <c r="DU260" s="35"/>
      <c r="DV260" s="35"/>
      <c r="DW260" s="35"/>
      <c r="DX260" s="35"/>
      <c r="DY260" s="35"/>
      <c r="DZ260" s="35"/>
      <c r="EA260" s="35"/>
      <c r="EB260" s="35"/>
      <c r="EC260" s="35"/>
      <c r="ED260" s="35"/>
      <c r="EE260" s="35"/>
      <c r="EF260" s="35"/>
      <c r="EG260" s="35"/>
      <c r="EH260" s="35"/>
      <c r="EI260" s="35"/>
      <c r="EJ260" s="35"/>
      <c r="EK260" s="35"/>
      <c r="EL260" s="35"/>
    </row>
    <row r="261" spans="17:142" x14ac:dyDescent="0.2">
      <c r="Q261" s="1"/>
      <c r="R261" s="1"/>
      <c r="S261" s="1"/>
      <c r="T261" s="1"/>
      <c r="U261" s="1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  <c r="BH261" s="35"/>
      <c r="BI261" s="35"/>
      <c r="BJ261" s="35"/>
      <c r="BK261" s="35"/>
      <c r="BL261" s="35"/>
      <c r="BM261" s="35"/>
      <c r="BN261" s="35"/>
      <c r="BO261" s="35"/>
      <c r="BP261" s="35"/>
      <c r="BQ261" s="35"/>
      <c r="BR261" s="35"/>
      <c r="BS261" s="35"/>
      <c r="BT261" s="35"/>
      <c r="BU261" s="35"/>
      <c r="BV261" s="35"/>
      <c r="BW261" s="35"/>
      <c r="BX261" s="35"/>
      <c r="BY261" s="35"/>
      <c r="BZ261" s="35"/>
      <c r="CA261" s="35"/>
      <c r="CB261" s="35"/>
      <c r="CC261" s="35"/>
      <c r="CD261" s="35"/>
      <c r="CE261" s="35"/>
      <c r="CF261" s="35"/>
      <c r="CG261" s="35"/>
      <c r="CH261" s="35"/>
      <c r="CI261" s="35"/>
      <c r="CJ261" s="35"/>
      <c r="CK261" s="35"/>
      <c r="CL261" s="35"/>
      <c r="CM261" s="35"/>
      <c r="CN261" s="35"/>
      <c r="CO261" s="35"/>
      <c r="CP261" s="35"/>
      <c r="CQ261" s="35"/>
      <c r="CR261" s="35"/>
      <c r="CS261" s="35"/>
      <c r="CT261" s="35"/>
      <c r="CU261" s="35"/>
      <c r="CV261" s="35"/>
      <c r="CW261" s="35"/>
      <c r="CX261" s="35"/>
      <c r="CY261" s="35"/>
      <c r="CZ261" s="35"/>
      <c r="DA261" s="35"/>
      <c r="DB261" s="35"/>
      <c r="DC261" s="35"/>
      <c r="DD261" s="35"/>
      <c r="DE261" s="35"/>
      <c r="DF261" s="35"/>
      <c r="DG261" s="35"/>
      <c r="DH261" s="35"/>
      <c r="DI261" s="35"/>
      <c r="DJ261" s="35"/>
      <c r="DK261" s="35"/>
      <c r="DL261" s="35"/>
      <c r="DM261" s="35"/>
      <c r="DN261" s="35"/>
      <c r="DO261" s="35"/>
      <c r="DP261" s="35"/>
      <c r="DQ261" s="35"/>
      <c r="DR261" s="35"/>
      <c r="DS261" s="35"/>
      <c r="DT261" s="35"/>
      <c r="DU261" s="35"/>
      <c r="DV261" s="35"/>
      <c r="DW261" s="35"/>
      <c r="DX261" s="35"/>
      <c r="DY261" s="35"/>
      <c r="DZ261" s="35"/>
      <c r="EA261" s="35"/>
      <c r="EB261" s="35"/>
      <c r="EC261" s="35"/>
      <c r="ED261" s="35"/>
      <c r="EE261" s="35"/>
      <c r="EF261" s="35"/>
      <c r="EG261" s="35"/>
      <c r="EH261" s="35"/>
      <c r="EI261" s="35"/>
      <c r="EJ261" s="35"/>
      <c r="EK261" s="35"/>
      <c r="EL261" s="35"/>
    </row>
    <row r="262" spans="17:142" x14ac:dyDescent="0.2">
      <c r="Q262" s="1"/>
      <c r="R262" s="1"/>
      <c r="S262" s="1"/>
      <c r="T262" s="1"/>
      <c r="U262" s="1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  <c r="BH262" s="35"/>
      <c r="BI262" s="35"/>
      <c r="BJ262" s="35"/>
      <c r="BK262" s="35"/>
      <c r="BL262" s="35"/>
      <c r="BM262" s="35"/>
      <c r="BN262" s="35"/>
      <c r="BO262" s="35"/>
      <c r="BP262" s="35"/>
      <c r="BQ262" s="35"/>
      <c r="BR262" s="35"/>
      <c r="BS262" s="35"/>
      <c r="BT262" s="35"/>
      <c r="BU262" s="35"/>
      <c r="BV262" s="35"/>
      <c r="BW262" s="35"/>
      <c r="BX262" s="35"/>
      <c r="BY262" s="35"/>
      <c r="BZ262" s="35"/>
      <c r="CA262" s="35"/>
      <c r="CB262" s="35"/>
      <c r="CC262" s="35"/>
      <c r="CD262" s="35"/>
      <c r="CE262" s="35"/>
      <c r="CF262" s="35"/>
      <c r="CG262" s="35"/>
      <c r="CH262" s="35"/>
      <c r="CI262" s="35"/>
      <c r="CJ262" s="35"/>
      <c r="CK262" s="35"/>
      <c r="CL262" s="35"/>
      <c r="CM262" s="35"/>
      <c r="CN262" s="35"/>
      <c r="CO262" s="35"/>
      <c r="CP262" s="35"/>
      <c r="CQ262" s="35"/>
      <c r="CR262" s="35"/>
      <c r="CS262" s="35"/>
      <c r="CT262" s="35"/>
      <c r="CU262" s="35"/>
      <c r="CV262" s="35"/>
      <c r="CW262" s="35"/>
      <c r="CX262" s="35"/>
      <c r="CY262" s="35"/>
      <c r="CZ262" s="35"/>
      <c r="DA262" s="35"/>
      <c r="DB262" s="35"/>
      <c r="DC262" s="35"/>
      <c r="DD262" s="35"/>
      <c r="DE262" s="35"/>
      <c r="DF262" s="35"/>
      <c r="DG262" s="35"/>
      <c r="DH262" s="35"/>
      <c r="DI262" s="35"/>
      <c r="DJ262" s="35"/>
      <c r="DK262" s="35"/>
      <c r="DL262" s="35"/>
      <c r="DM262" s="35"/>
      <c r="DN262" s="35"/>
      <c r="DO262" s="35"/>
      <c r="DP262" s="35"/>
      <c r="DQ262" s="35"/>
      <c r="DR262" s="35"/>
      <c r="DS262" s="35"/>
      <c r="DT262" s="35"/>
      <c r="DU262" s="35"/>
      <c r="DV262" s="35"/>
      <c r="DW262" s="35"/>
      <c r="DX262" s="35"/>
      <c r="DY262" s="35"/>
      <c r="DZ262" s="35"/>
      <c r="EA262" s="35"/>
      <c r="EB262" s="35"/>
      <c r="EC262" s="35"/>
      <c r="ED262" s="35"/>
      <c r="EE262" s="35"/>
      <c r="EF262" s="35"/>
      <c r="EG262" s="35"/>
      <c r="EH262" s="35"/>
      <c r="EI262" s="35"/>
      <c r="EJ262" s="35"/>
      <c r="EK262" s="35"/>
      <c r="EL262" s="35"/>
    </row>
    <row r="263" spans="17:142" x14ac:dyDescent="0.2">
      <c r="Q263" s="1"/>
      <c r="R263" s="1"/>
      <c r="S263" s="1"/>
      <c r="T263" s="1"/>
      <c r="U263" s="1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  <c r="BH263" s="35"/>
      <c r="BI263" s="35"/>
      <c r="BJ263" s="35"/>
      <c r="BK263" s="35"/>
      <c r="BL263" s="35"/>
      <c r="BM263" s="35"/>
      <c r="BN263" s="35"/>
      <c r="BO263" s="35"/>
      <c r="BP263" s="35"/>
      <c r="BQ263" s="35"/>
      <c r="BR263" s="35"/>
      <c r="BS263" s="35"/>
      <c r="BT263" s="35"/>
      <c r="BU263" s="35"/>
      <c r="BV263" s="35"/>
      <c r="BW263" s="35"/>
      <c r="BX263" s="35"/>
      <c r="BY263" s="35"/>
      <c r="BZ263" s="35"/>
      <c r="CA263" s="35"/>
      <c r="CB263" s="35"/>
      <c r="CC263" s="35"/>
      <c r="CD263" s="35"/>
      <c r="CE263" s="35"/>
      <c r="CF263" s="35"/>
      <c r="CG263" s="35"/>
      <c r="CH263" s="35"/>
      <c r="CI263" s="35"/>
      <c r="CJ263" s="35"/>
      <c r="CK263" s="35"/>
      <c r="CL263" s="35"/>
      <c r="CM263" s="35"/>
      <c r="CN263" s="35"/>
      <c r="CO263" s="35"/>
      <c r="CP263" s="35"/>
      <c r="CQ263" s="35"/>
      <c r="CR263" s="35"/>
      <c r="CS263" s="35"/>
      <c r="CT263" s="35"/>
      <c r="CU263" s="35"/>
      <c r="CV263" s="35"/>
      <c r="CW263" s="35"/>
      <c r="CX263" s="35"/>
      <c r="CY263" s="35"/>
      <c r="CZ263" s="35"/>
      <c r="DA263" s="35"/>
      <c r="DB263" s="35"/>
      <c r="DC263" s="35"/>
      <c r="DD263" s="35"/>
      <c r="DE263" s="35"/>
      <c r="DF263" s="35"/>
      <c r="DG263" s="35"/>
      <c r="DH263" s="35"/>
      <c r="DI263" s="35"/>
      <c r="DJ263" s="35"/>
      <c r="DK263" s="35"/>
      <c r="DL263" s="35"/>
      <c r="DM263" s="35"/>
      <c r="DN263" s="35"/>
      <c r="DO263" s="35"/>
      <c r="DP263" s="35"/>
      <c r="DQ263" s="35"/>
      <c r="DR263" s="35"/>
      <c r="DS263" s="35"/>
      <c r="DT263" s="35"/>
      <c r="DU263" s="35"/>
      <c r="DV263" s="35"/>
      <c r="DW263" s="35"/>
      <c r="DX263" s="35"/>
      <c r="DY263" s="35"/>
      <c r="DZ263" s="35"/>
      <c r="EA263" s="35"/>
      <c r="EB263" s="35"/>
      <c r="EC263" s="35"/>
      <c r="ED263" s="35"/>
      <c r="EE263" s="35"/>
      <c r="EF263" s="35"/>
      <c r="EG263" s="35"/>
      <c r="EH263" s="35"/>
      <c r="EI263" s="35"/>
      <c r="EJ263" s="35"/>
      <c r="EK263" s="35"/>
      <c r="EL263" s="35"/>
    </row>
    <row r="264" spans="17:142" x14ac:dyDescent="0.2">
      <c r="Q264" s="1"/>
      <c r="R264" s="1"/>
      <c r="S264" s="1"/>
      <c r="T264" s="1"/>
      <c r="U264" s="1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  <c r="BH264" s="35"/>
      <c r="BI264" s="35"/>
      <c r="BJ264" s="35"/>
      <c r="BK264" s="35"/>
      <c r="BL264" s="35"/>
      <c r="BM264" s="35"/>
      <c r="BN264" s="35"/>
      <c r="BO264" s="35"/>
      <c r="BP264" s="35"/>
      <c r="BQ264" s="35"/>
      <c r="BR264" s="35"/>
      <c r="BS264" s="35"/>
      <c r="BT264" s="35"/>
      <c r="BU264" s="35"/>
      <c r="BV264" s="35"/>
      <c r="BW264" s="35"/>
      <c r="BX264" s="35"/>
      <c r="BY264" s="35"/>
      <c r="BZ264" s="35"/>
      <c r="CA264" s="35"/>
      <c r="CB264" s="35"/>
      <c r="CC264" s="35"/>
      <c r="CD264" s="35"/>
      <c r="CE264" s="35"/>
      <c r="CF264" s="35"/>
      <c r="CG264" s="35"/>
      <c r="CH264" s="35"/>
      <c r="CI264" s="35"/>
      <c r="CJ264" s="35"/>
      <c r="CK264" s="35"/>
      <c r="CL264" s="35"/>
      <c r="CM264" s="35"/>
      <c r="CN264" s="35"/>
      <c r="CO264" s="35"/>
      <c r="CP264" s="35"/>
      <c r="CQ264" s="35"/>
      <c r="CR264" s="35"/>
      <c r="CS264" s="35"/>
      <c r="CT264" s="35"/>
      <c r="CU264" s="35"/>
      <c r="CV264" s="35"/>
      <c r="CW264" s="35"/>
      <c r="CX264" s="35"/>
      <c r="CY264" s="35"/>
      <c r="CZ264" s="35"/>
      <c r="DA264" s="35"/>
      <c r="DB264" s="35"/>
      <c r="DC264" s="35"/>
      <c r="DD264" s="35"/>
      <c r="DE264" s="35"/>
      <c r="DF264" s="35"/>
      <c r="DG264" s="35"/>
      <c r="DH264" s="35"/>
      <c r="DI264" s="35"/>
      <c r="DJ264" s="35"/>
      <c r="DK264" s="35"/>
      <c r="DL264" s="35"/>
      <c r="DM264" s="35"/>
      <c r="DN264" s="35"/>
      <c r="DO264" s="35"/>
      <c r="DP264" s="35"/>
      <c r="DQ264" s="35"/>
      <c r="DR264" s="35"/>
      <c r="DS264" s="35"/>
      <c r="DT264" s="35"/>
      <c r="DU264" s="35"/>
      <c r="DV264" s="35"/>
      <c r="DW264" s="35"/>
      <c r="DX264" s="35"/>
      <c r="DY264" s="35"/>
      <c r="DZ264" s="35"/>
      <c r="EA264" s="35"/>
      <c r="EB264" s="35"/>
      <c r="EC264" s="35"/>
      <c r="ED264" s="35"/>
      <c r="EE264" s="35"/>
      <c r="EF264" s="35"/>
      <c r="EG264" s="35"/>
      <c r="EH264" s="35"/>
      <c r="EI264" s="35"/>
      <c r="EJ264" s="35"/>
      <c r="EK264" s="35"/>
      <c r="EL264" s="35"/>
    </row>
    <row r="265" spans="17:142" x14ac:dyDescent="0.2">
      <c r="Q265" s="1"/>
      <c r="R265" s="1"/>
      <c r="S265" s="1"/>
      <c r="T265" s="1"/>
      <c r="U265" s="1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  <c r="BH265" s="35"/>
      <c r="BI265" s="35"/>
      <c r="BJ265" s="35"/>
      <c r="BK265" s="35"/>
      <c r="BL265" s="35"/>
      <c r="BM265" s="35"/>
      <c r="BN265" s="35"/>
      <c r="BO265" s="35"/>
      <c r="BP265" s="35"/>
      <c r="BQ265" s="35"/>
      <c r="BR265" s="35"/>
      <c r="BS265" s="35"/>
      <c r="BT265" s="35"/>
      <c r="BU265" s="35"/>
      <c r="BV265" s="35"/>
      <c r="BW265" s="35"/>
      <c r="BX265" s="35"/>
      <c r="BY265" s="35"/>
      <c r="BZ265" s="35"/>
      <c r="CA265" s="35"/>
      <c r="CB265" s="35"/>
      <c r="CC265" s="35"/>
      <c r="CD265" s="35"/>
      <c r="CE265" s="35"/>
      <c r="CF265" s="35"/>
      <c r="CG265" s="35"/>
      <c r="CH265" s="35"/>
      <c r="CI265" s="35"/>
      <c r="CJ265" s="35"/>
      <c r="CK265" s="35"/>
      <c r="CL265" s="35"/>
      <c r="CM265" s="35"/>
      <c r="CN265" s="35"/>
      <c r="CO265" s="35"/>
      <c r="CP265" s="35"/>
      <c r="CQ265" s="35"/>
      <c r="CR265" s="35"/>
      <c r="CS265" s="35"/>
      <c r="CT265" s="35"/>
      <c r="CU265" s="35"/>
      <c r="CV265" s="35"/>
      <c r="CW265" s="35"/>
      <c r="CX265" s="35"/>
      <c r="CY265" s="35"/>
      <c r="CZ265" s="35"/>
      <c r="DA265" s="35"/>
      <c r="DB265" s="35"/>
      <c r="DC265" s="35"/>
      <c r="DD265" s="35"/>
      <c r="DE265" s="35"/>
      <c r="DF265" s="35"/>
      <c r="DG265" s="35"/>
      <c r="DH265" s="35"/>
      <c r="DI265" s="35"/>
      <c r="DJ265" s="35"/>
      <c r="DK265" s="35"/>
      <c r="DL265" s="35"/>
      <c r="DM265" s="35"/>
      <c r="DN265" s="35"/>
      <c r="DO265" s="35"/>
      <c r="DP265" s="35"/>
      <c r="DQ265" s="35"/>
      <c r="DR265" s="35"/>
      <c r="DS265" s="35"/>
      <c r="DT265" s="35"/>
      <c r="DU265" s="35"/>
      <c r="DV265" s="35"/>
      <c r="DW265" s="35"/>
      <c r="DX265" s="35"/>
      <c r="DY265" s="35"/>
      <c r="DZ265" s="35"/>
      <c r="EA265" s="35"/>
      <c r="EB265" s="35"/>
      <c r="EC265" s="35"/>
      <c r="ED265" s="35"/>
      <c r="EE265" s="35"/>
      <c r="EF265" s="35"/>
      <c r="EG265" s="35"/>
      <c r="EH265" s="35"/>
      <c r="EI265" s="35"/>
      <c r="EJ265" s="35"/>
      <c r="EK265" s="35"/>
      <c r="EL265" s="35"/>
    </row>
    <row r="266" spans="17:142" x14ac:dyDescent="0.2">
      <c r="Q266" s="1"/>
      <c r="R266" s="1"/>
      <c r="S266" s="1"/>
      <c r="T266" s="1"/>
      <c r="U266" s="1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  <c r="BH266" s="35"/>
      <c r="BI266" s="35"/>
      <c r="BJ266" s="35"/>
      <c r="BK266" s="35"/>
      <c r="BL266" s="35"/>
      <c r="BM266" s="35"/>
      <c r="BN266" s="35"/>
      <c r="BO266" s="35"/>
      <c r="BP266" s="35"/>
      <c r="BQ266" s="35"/>
      <c r="BR266" s="35"/>
      <c r="BS266" s="35"/>
      <c r="BT266" s="35"/>
      <c r="BU266" s="35"/>
      <c r="BV266" s="35"/>
      <c r="BW266" s="35"/>
      <c r="BX266" s="35"/>
      <c r="BY266" s="35"/>
      <c r="BZ266" s="35"/>
      <c r="CA266" s="35"/>
      <c r="CB266" s="35"/>
      <c r="CC266" s="35"/>
      <c r="CD266" s="35"/>
      <c r="CE266" s="35"/>
      <c r="CF266" s="35"/>
      <c r="CG266" s="35"/>
      <c r="CH266" s="35"/>
      <c r="CI266" s="35"/>
      <c r="CJ266" s="35"/>
      <c r="CK266" s="35"/>
      <c r="CL266" s="35"/>
      <c r="CM266" s="35"/>
      <c r="CN266" s="35"/>
      <c r="CO266" s="35"/>
      <c r="CP266" s="35"/>
      <c r="CQ266" s="35"/>
      <c r="CR266" s="35"/>
      <c r="CS266" s="35"/>
      <c r="CT266" s="35"/>
      <c r="CU266" s="35"/>
      <c r="CV266" s="35"/>
      <c r="CW266" s="35"/>
      <c r="CX266" s="35"/>
      <c r="CY266" s="35"/>
      <c r="CZ266" s="35"/>
      <c r="DA266" s="35"/>
      <c r="DB266" s="35"/>
      <c r="DC266" s="35"/>
      <c r="DD266" s="35"/>
      <c r="DE266" s="35"/>
      <c r="DF266" s="35"/>
      <c r="DG266" s="35"/>
      <c r="DH266" s="35"/>
      <c r="DI266" s="35"/>
      <c r="DJ266" s="35"/>
      <c r="DK266" s="35"/>
      <c r="DL266" s="35"/>
      <c r="DM266" s="35"/>
      <c r="DN266" s="35"/>
      <c r="DO266" s="35"/>
      <c r="DP266" s="35"/>
      <c r="DQ266" s="35"/>
      <c r="DR266" s="35"/>
      <c r="DS266" s="35"/>
      <c r="DT266" s="35"/>
      <c r="DU266" s="35"/>
      <c r="DV266" s="35"/>
      <c r="DW266" s="35"/>
      <c r="DX266" s="35"/>
      <c r="DY266" s="35"/>
      <c r="DZ266" s="35"/>
      <c r="EA266" s="35"/>
      <c r="EB266" s="35"/>
      <c r="EC266" s="35"/>
      <c r="ED266" s="35"/>
      <c r="EE266" s="35"/>
      <c r="EF266" s="35"/>
      <c r="EG266" s="35"/>
      <c r="EH266" s="35"/>
      <c r="EI266" s="35"/>
      <c r="EJ266" s="35"/>
      <c r="EK266" s="35"/>
      <c r="EL266" s="35"/>
    </row>
    <row r="267" spans="17:142" x14ac:dyDescent="0.2"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35"/>
      <c r="BY267" s="35"/>
      <c r="BZ267" s="35"/>
      <c r="CA267" s="35"/>
      <c r="CB267" s="35"/>
      <c r="CC267" s="35"/>
      <c r="CD267" s="35"/>
      <c r="CE267" s="35"/>
      <c r="CF267" s="35"/>
      <c r="CG267" s="35"/>
      <c r="CH267" s="35"/>
      <c r="CI267" s="35"/>
      <c r="CJ267" s="35"/>
      <c r="CK267" s="35"/>
      <c r="CL267" s="35"/>
      <c r="CM267" s="35"/>
      <c r="CN267" s="35"/>
      <c r="CO267" s="35"/>
      <c r="CP267" s="35"/>
      <c r="CQ267" s="35"/>
      <c r="CR267" s="35"/>
      <c r="CS267" s="35"/>
      <c r="CT267" s="35"/>
      <c r="CU267" s="35"/>
      <c r="CV267" s="35"/>
      <c r="CW267" s="35"/>
      <c r="CX267" s="35"/>
      <c r="CY267" s="35"/>
      <c r="CZ267" s="35"/>
      <c r="DA267" s="35"/>
      <c r="DB267" s="35"/>
      <c r="DC267" s="35"/>
      <c r="DD267" s="35"/>
      <c r="DE267" s="35"/>
      <c r="DF267" s="35"/>
      <c r="DG267" s="35"/>
      <c r="DH267" s="35"/>
      <c r="DI267" s="35"/>
      <c r="DJ267" s="35"/>
      <c r="DK267" s="35"/>
      <c r="DL267" s="35"/>
      <c r="DM267" s="35"/>
      <c r="DN267" s="35"/>
      <c r="DO267" s="35"/>
      <c r="DP267" s="35"/>
      <c r="DQ267" s="35"/>
      <c r="DR267" s="35"/>
      <c r="DS267" s="35"/>
      <c r="DT267" s="35"/>
      <c r="DU267" s="35"/>
      <c r="DV267" s="35"/>
      <c r="DW267" s="35"/>
      <c r="DX267" s="35"/>
      <c r="DY267" s="35"/>
      <c r="DZ267" s="35"/>
      <c r="EA267" s="35"/>
      <c r="EB267" s="35"/>
      <c r="EC267" s="35"/>
      <c r="ED267" s="35"/>
      <c r="EE267" s="35"/>
      <c r="EF267" s="35"/>
      <c r="EG267" s="35"/>
      <c r="EH267" s="35"/>
      <c r="EI267" s="35"/>
      <c r="EJ267" s="35"/>
      <c r="EK267" s="35"/>
      <c r="EL267" s="35"/>
    </row>
    <row r="268" spans="17:142" x14ac:dyDescent="0.2"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35"/>
      <c r="BY268" s="35"/>
      <c r="BZ268" s="35"/>
      <c r="CA268" s="35"/>
      <c r="CB268" s="35"/>
      <c r="CC268" s="35"/>
      <c r="CD268" s="35"/>
      <c r="CE268" s="35"/>
      <c r="CF268" s="35"/>
      <c r="CG268" s="35"/>
      <c r="CH268" s="35"/>
      <c r="CI268" s="35"/>
      <c r="CJ268" s="35"/>
      <c r="CK268" s="35"/>
      <c r="CL268" s="35"/>
      <c r="CM268" s="35"/>
      <c r="CN268" s="35"/>
      <c r="CO268" s="35"/>
      <c r="CP268" s="35"/>
      <c r="CQ268" s="35"/>
      <c r="CR268" s="35"/>
      <c r="CS268" s="35"/>
      <c r="CT268" s="35"/>
      <c r="CU268" s="35"/>
      <c r="CV268" s="35"/>
      <c r="CW268" s="35"/>
      <c r="CX268" s="35"/>
      <c r="CY268" s="35"/>
      <c r="CZ268" s="35"/>
      <c r="DA268" s="35"/>
      <c r="DB268" s="35"/>
      <c r="DC268" s="35"/>
      <c r="DD268" s="35"/>
      <c r="DE268" s="35"/>
      <c r="DF268" s="35"/>
      <c r="DG268" s="35"/>
      <c r="DH268" s="35"/>
      <c r="DI268" s="35"/>
      <c r="DJ268" s="35"/>
      <c r="DK268" s="35"/>
      <c r="DL268" s="35"/>
      <c r="DM268" s="35"/>
      <c r="DN268" s="35"/>
      <c r="DO268" s="35"/>
      <c r="DP268" s="35"/>
      <c r="DQ268" s="35"/>
      <c r="DR268" s="35"/>
      <c r="DS268" s="35"/>
      <c r="DT268" s="35"/>
      <c r="DU268" s="35"/>
      <c r="DV268" s="35"/>
      <c r="DW268" s="35"/>
      <c r="DX268" s="35"/>
      <c r="DY268" s="35"/>
      <c r="DZ268" s="35"/>
      <c r="EA268" s="35"/>
      <c r="EB268" s="35"/>
      <c r="EC268" s="35"/>
      <c r="ED268" s="35"/>
      <c r="EE268" s="35"/>
      <c r="EF268" s="35"/>
      <c r="EG268" s="35"/>
      <c r="EH268" s="35"/>
      <c r="EI268" s="35"/>
      <c r="EJ268" s="35"/>
      <c r="EK268" s="35"/>
      <c r="EL268" s="35"/>
    </row>
    <row r="269" spans="17:142" x14ac:dyDescent="0.2"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  <c r="BH269" s="35"/>
      <c r="BI269" s="35"/>
      <c r="BJ269" s="35"/>
      <c r="BK269" s="35"/>
      <c r="BL269" s="35"/>
      <c r="BM269" s="35"/>
      <c r="BN269" s="35"/>
      <c r="BO269" s="35"/>
      <c r="BP269" s="35"/>
      <c r="BQ269" s="35"/>
      <c r="BR269" s="35"/>
      <c r="BS269" s="35"/>
      <c r="BT269" s="35"/>
      <c r="BU269" s="35"/>
      <c r="BV269" s="35"/>
      <c r="BW269" s="35"/>
      <c r="BX269" s="35"/>
      <c r="BY269" s="35"/>
      <c r="BZ269" s="35"/>
      <c r="CA269" s="35"/>
      <c r="CB269" s="35"/>
      <c r="CC269" s="35"/>
      <c r="CD269" s="35"/>
      <c r="CE269" s="35"/>
      <c r="CF269" s="35"/>
      <c r="CG269" s="35"/>
      <c r="CH269" s="35"/>
      <c r="CI269" s="35"/>
      <c r="CJ269" s="35"/>
      <c r="CK269" s="35"/>
      <c r="CL269" s="35"/>
      <c r="CM269" s="35"/>
      <c r="CN269" s="35"/>
      <c r="CO269" s="35"/>
      <c r="CP269" s="35"/>
      <c r="CQ269" s="35"/>
      <c r="CR269" s="35"/>
      <c r="CS269" s="35"/>
      <c r="CT269" s="35"/>
      <c r="CU269" s="35"/>
      <c r="CV269" s="35"/>
      <c r="CW269" s="35"/>
      <c r="CX269" s="35"/>
      <c r="CY269" s="35"/>
      <c r="CZ269" s="35"/>
      <c r="DA269" s="35"/>
      <c r="DB269" s="35"/>
      <c r="DC269" s="35"/>
      <c r="DD269" s="35"/>
      <c r="DE269" s="35"/>
      <c r="DF269" s="35"/>
      <c r="DG269" s="35"/>
      <c r="DH269" s="35"/>
      <c r="DI269" s="35"/>
      <c r="DJ269" s="35"/>
      <c r="DK269" s="35"/>
      <c r="DL269" s="35"/>
      <c r="DM269" s="35"/>
      <c r="DN269" s="35"/>
      <c r="DO269" s="35"/>
      <c r="DP269" s="35"/>
      <c r="DQ269" s="35"/>
      <c r="DR269" s="35"/>
      <c r="DS269" s="35"/>
      <c r="DT269" s="35"/>
      <c r="DU269" s="35"/>
      <c r="DV269" s="35"/>
      <c r="DW269" s="35"/>
      <c r="DX269" s="35"/>
      <c r="DY269" s="35"/>
      <c r="DZ269" s="35"/>
      <c r="EA269" s="35"/>
      <c r="EB269" s="35"/>
      <c r="EC269" s="35"/>
      <c r="ED269" s="35"/>
      <c r="EE269" s="35"/>
      <c r="EF269" s="35"/>
      <c r="EG269" s="35"/>
      <c r="EH269" s="35"/>
      <c r="EI269" s="35"/>
      <c r="EJ269" s="35"/>
      <c r="EK269" s="35"/>
      <c r="EL269" s="35"/>
    </row>
  </sheetData>
  <sheetProtection selectLockedCells="1"/>
  <mergeCells count="35">
    <mergeCell ref="G14:H14"/>
    <mergeCell ref="F8:P8"/>
    <mergeCell ref="I13:J13"/>
    <mergeCell ref="I10:J10"/>
    <mergeCell ref="I12:J12"/>
    <mergeCell ref="M10:N10"/>
    <mergeCell ref="M11:N11"/>
    <mergeCell ref="M12:N12"/>
    <mergeCell ref="I11:J11"/>
    <mergeCell ref="G13:H13"/>
    <mergeCell ref="G12:H12"/>
    <mergeCell ref="G11:H11"/>
    <mergeCell ref="G10:H10"/>
    <mergeCell ref="I14:J14"/>
    <mergeCell ref="O12:P12"/>
    <mergeCell ref="O11:P11"/>
    <mergeCell ref="F23:F24"/>
    <mergeCell ref="G23:G24"/>
    <mergeCell ref="H23:H24"/>
    <mergeCell ref="I23:I24"/>
    <mergeCell ref="N23:N24"/>
    <mergeCell ref="J23:J24"/>
    <mergeCell ref="K23:K24"/>
    <mergeCell ref="L23:L24"/>
    <mergeCell ref="M23:M24"/>
    <mergeCell ref="O10:P10"/>
    <mergeCell ref="K14:L14"/>
    <mergeCell ref="K13:L13"/>
    <mergeCell ref="K12:L12"/>
    <mergeCell ref="K11:L11"/>
    <mergeCell ref="K10:L10"/>
    <mergeCell ref="O13:P13"/>
    <mergeCell ref="M13:N13"/>
    <mergeCell ref="M14:N14"/>
    <mergeCell ref="O14:P14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64" t="s">
        <v>14</v>
      </c>
      <c r="C1" s="64" t="s">
        <v>29</v>
      </c>
    </row>
    <row r="2" spans="2:6" ht="14.25" x14ac:dyDescent="0.2">
      <c r="B2" s="65">
        <v>43167</v>
      </c>
      <c r="C2" s="66">
        <v>23.4375</v>
      </c>
      <c r="E2" s="70" t="s">
        <v>31</v>
      </c>
      <c r="F2">
        <f ca="1">+AVERAGE(OFFSET(C1,COUNT(C:C),0,-5))</f>
        <v>38.4375</v>
      </c>
    </row>
    <row r="3" spans="2:6" ht="14.25" x14ac:dyDescent="0.2">
      <c r="B3" s="67">
        <v>43168</v>
      </c>
      <c r="C3" s="66">
        <v>23.125</v>
      </c>
    </row>
    <row r="4" spans="2:6" ht="14.25" x14ac:dyDescent="0.2">
      <c r="B4" s="65">
        <v>43171</v>
      </c>
      <c r="C4" s="68">
        <v>23.0625</v>
      </c>
    </row>
    <row r="5" spans="2:6" ht="14.25" x14ac:dyDescent="0.2">
      <c r="B5" s="67">
        <v>43172</v>
      </c>
      <c r="C5" s="66">
        <v>23.4375</v>
      </c>
    </row>
    <row r="6" spans="2:6" ht="14.25" x14ac:dyDescent="0.2">
      <c r="B6" s="65">
        <v>43173</v>
      </c>
      <c r="C6" s="68">
        <v>24.25</v>
      </c>
    </row>
    <row r="7" spans="2:6" ht="14.25" x14ac:dyDescent="0.2">
      <c r="B7" s="67">
        <v>43174</v>
      </c>
      <c r="C7" s="66">
        <v>21.9375</v>
      </c>
    </row>
    <row r="8" spans="2:6" ht="14.25" x14ac:dyDescent="0.2">
      <c r="B8" s="65">
        <v>43175</v>
      </c>
      <c r="C8" s="68">
        <v>23.3125</v>
      </c>
    </row>
    <row r="9" spans="2:6" ht="14.25" x14ac:dyDescent="0.2">
      <c r="B9" s="67">
        <v>43178</v>
      </c>
      <c r="C9" s="66">
        <v>23.6875</v>
      </c>
    </row>
    <row r="10" spans="2:6" ht="14.25" x14ac:dyDescent="0.2">
      <c r="B10" s="65">
        <v>43179</v>
      </c>
      <c r="C10" s="68">
        <v>23.75</v>
      </c>
    </row>
    <row r="11" spans="2:6" ht="14.25" x14ac:dyDescent="0.2">
      <c r="B11" s="67">
        <v>43180</v>
      </c>
      <c r="C11" s="66">
        <v>24</v>
      </c>
    </row>
    <row r="12" spans="2:6" ht="14.25" x14ac:dyDescent="0.2">
      <c r="B12" s="65">
        <v>43181</v>
      </c>
      <c r="C12" s="68">
        <v>23.6875</v>
      </c>
    </row>
    <row r="13" spans="2:6" ht="14.25" x14ac:dyDescent="0.2">
      <c r="B13" s="67">
        <v>43182</v>
      </c>
      <c r="C13" s="66">
        <v>23.125</v>
      </c>
    </row>
    <row r="14" spans="2:6" ht="14.25" x14ac:dyDescent="0.2">
      <c r="B14" s="65">
        <v>43185</v>
      </c>
      <c r="C14" s="68">
        <v>23.5</v>
      </c>
    </row>
    <row r="15" spans="2:6" ht="14.25" x14ac:dyDescent="0.2">
      <c r="B15" s="67">
        <v>43186</v>
      </c>
      <c r="C15" s="66">
        <v>23.25</v>
      </c>
    </row>
    <row r="16" spans="2:6" ht="14.25" x14ac:dyDescent="0.2">
      <c r="B16" s="65">
        <v>43187</v>
      </c>
      <c r="C16" s="68">
        <v>22.5625</v>
      </c>
    </row>
    <row r="17" spans="2:3" ht="14.25" x14ac:dyDescent="0.2">
      <c r="B17" s="67">
        <v>43193</v>
      </c>
      <c r="C17" s="66">
        <v>23.4375</v>
      </c>
    </row>
    <row r="18" spans="2:3" ht="14.25" x14ac:dyDescent="0.2">
      <c r="B18" s="65">
        <v>43194</v>
      </c>
      <c r="C18" s="68">
        <v>23.4375</v>
      </c>
    </row>
    <row r="19" spans="2:3" ht="14.25" x14ac:dyDescent="0.2">
      <c r="B19" s="67">
        <v>43195</v>
      </c>
      <c r="C19" s="66">
        <v>23.625</v>
      </c>
    </row>
    <row r="20" spans="2:3" ht="14.25" x14ac:dyDescent="0.2">
      <c r="B20" s="65">
        <v>43196</v>
      </c>
      <c r="C20" s="68">
        <v>22.375</v>
      </c>
    </row>
    <row r="21" spans="2:3" ht="14.25" x14ac:dyDescent="0.2">
      <c r="B21" s="67">
        <v>43199</v>
      </c>
      <c r="C21" s="66">
        <v>23.375</v>
      </c>
    </row>
    <row r="22" spans="2:3" ht="14.25" x14ac:dyDescent="0.2">
      <c r="B22" s="65">
        <v>43200</v>
      </c>
      <c r="C22" s="68">
        <v>23.875</v>
      </c>
    </row>
    <row r="23" spans="2:3" ht="14.25" x14ac:dyDescent="0.2">
      <c r="B23" s="67">
        <v>43201</v>
      </c>
      <c r="C23" s="66">
        <v>22.75</v>
      </c>
    </row>
    <row r="24" spans="2:3" ht="14.25" x14ac:dyDescent="0.2">
      <c r="B24" s="65">
        <v>43202</v>
      </c>
      <c r="C24" s="68">
        <v>23.3125</v>
      </c>
    </row>
    <row r="25" spans="2:3" ht="14.25" x14ac:dyDescent="0.2">
      <c r="B25" s="67">
        <v>43203</v>
      </c>
      <c r="C25" s="66">
        <v>23.75</v>
      </c>
    </row>
    <row r="26" spans="2:3" ht="14.25" x14ac:dyDescent="0.2">
      <c r="B26" s="65">
        <v>43206</v>
      </c>
      <c r="C26" s="68">
        <v>23.375</v>
      </c>
    </row>
    <row r="27" spans="2:3" ht="14.25" x14ac:dyDescent="0.2">
      <c r="B27" s="67">
        <v>43207</v>
      </c>
      <c r="C27" s="66">
        <v>23.9375</v>
      </c>
    </row>
    <row r="28" spans="2:3" ht="14.25" x14ac:dyDescent="0.2">
      <c r="B28" s="65">
        <v>43208</v>
      </c>
      <c r="C28" s="68">
        <v>23.4375</v>
      </c>
    </row>
    <row r="29" spans="2:3" ht="14.25" x14ac:dyDescent="0.2">
      <c r="B29" s="67">
        <v>43209</v>
      </c>
      <c r="C29" s="66">
        <v>23.375</v>
      </c>
    </row>
    <row r="30" spans="2:3" ht="14.25" x14ac:dyDescent="0.2">
      <c r="B30" s="65">
        <v>43210</v>
      </c>
      <c r="C30" s="68">
        <v>23.625</v>
      </c>
    </row>
    <row r="31" spans="2:3" ht="14.25" x14ac:dyDescent="0.2">
      <c r="B31" s="67">
        <v>43213</v>
      </c>
      <c r="C31" s="66">
        <v>23.4375</v>
      </c>
    </row>
    <row r="32" spans="2:3" ht="14.25" x14ac:dyDescent="0.2">
      <c r="B32" s="65">
        <v>43214</v>
      </c>
      <c r="C32" s="68">
        <v>23.8125</v>
      </c>
    </row>
    <row r="33" spans="2:3" ht="14.25" x14ac:dyDescent="0.2">
      <c r="B33" s="67">
        <v>43215</v>
      </c>
      <c r="C33" s="66">
        <v>23.6875</v>
      </c>
    </row>
    <row r="34" spans="2:3" ht="14.25" x14ac:dyDescent="0.2">
      <c r="B34" s="65">
        <v>43216</v>
      </c>
      <c r="C34" s="68">
        <v>22.875</v>
      </c>
    </row>
    <row r="35" spans="2:3" ht="14.25" x14ac:dyDescent="0.2">
      <c r="B35" s="67">
        <v>43217</v>
      </c>
      <c r="C35" s="66">
        <v>23.0625</v>
      </c>
    </row>
    <row r="36" spans="2:3" ht="14.25" x14ac:dyDescent="0.2">
      <c r="B36" s="65">
        <v>43222</v>
      </c>
      <c r="C36" s="68">
        <v>24.625</v>
      </c>
    </row>
    <row r="37" spans="2:3" ht="14.25" x14ac:dyDescent="0.2">
      <c r="B37" s="67">
        <v>43223</v>
      </c>
      <c r="C37" s="66">
        <v>24.9375</v>
      </c>
    </row>
    <row r="38" spans="2:3" ht="14.25" x14ac:dyDescent="0.2">
      <c r="B38" s="65">
        <v>43224</v>
      </c>
      <c r="C38" s="68">
        <v>27.6875</v>
      </c>
    </row>
    <row r="39" spans="2:3" ht="14.25" x14ac:dyDescent="0.2">
      <c r="B39" s="67">
        <v>43227</v>
      </c>
      <c r="C39" s="66">
        <v>26.75</v>
      </c>
    </row>
    <row r="40" spans="2:3" ht="14.25" x14ac:dyDescent="0.2">
      <c r="B40" s="65">
        <v>43228</v>
      </c>
      <c r="C40" s="68">
        <v>30.375</v>
      </c>
    </row>
    <row r="41" spans="2:3" ht="14.25" x14ac:dyDescent="0.2">
      <c r="B41" s="67">
        <v>43229</v>
      </c>
      <c r="C41" s="66">
        <v>30.5625</v>
      </c>
    </row>
    <row r="42" spans="2:3" ht="14.25" x14ac:dyDescent="0.2">
      <c r="B42" s="65">
        <v>43230</v>
      </c>
      <c r="C42" s="68">
        <v>31.75</v>
      </c>
    </row>
    <row r="43" spans="2:3" ht="14.25" x14ac:dyDescent="0.2">
      <c r="B43" s="67">
        <v>43231</v>
      </c>
      <c r="C43" s="66">
        <v>30.625</v>
      </c>
    </row>
    <row r="44" spans="2:3" ht="14.25" x14ac:dyDescent="0.2">
      <c r="B44" s="65">
        <v>43234</v>
      </c>
      <c r="C44" s="68">
        <v>29.25</v>
      </c>
    </row>
    <row r="45" spans="2:3" ht="14.25" x14ac:dyDescent="0.2">
      <c r="B45" s="67">
        <v>43235</v>
      </c>
      <c r="C45" s="66">
        <v>33.875</v>
      </c>
    </row>
    <row r="46" spans="2:3" ht="14.25" x14ac:dyDescent="0.2">
      <c r="B46" s="65">
        <v>43236</v>
      </c>
      <c r="C46" s="68">
        <v>31.0625</v>
      </c>
    </row>
    <row r="47" spans="2:3" ht="14.25" x14ac:dyDescent="0.2">
      <c r="B47" s="67">
        <v>43237</v>
      </c>
      <c r="C47" s="66">
        <v>31.6875</v>
      </c>
    </row>
    <row r="48" spans="2:3" ht="14.25" x14ac:dyDescent="0.2">
      <c r="B48" s="65">
        <v>43238</v>
      </c>
      <c r="C48" s="68">
        <v>31.0625</v>
      </c>
    </row>
    <row r="49" spans="2:3" ht="14.25" x14ac:dyDescent="0.2">
      <c r="B49" s="67">
        <v>43241</v>
      </c>
      <c r="C49" s="66">
        <v>30.625</v>
      </c>
    </row>
    <row r="50" spans="2:3" ht="14.25" x14ac:dyDescent="0.2">
      <c r="B50" s="65">
        <v>43242</v>
      </c>
      <c r="C50" s="68">
        <v>31.1875</v>
      </c>
    </row>
    <row r="51" spans="2:3" ht="14.25" x14ac:dyDescent="0.2">
      <c r="B51" s="67">
        <v>43243</v>
      </c>
      <c r="C51" s="66">
        <v>29.125</v>
      </c>
    </row>
    <row r="52" spans="2:3" ht="14.25" x14ac:dyDescent="0.2">
      <c r="B52" s="65">
        <v>43244</v>
      </c>
      <c r="C52" s="68">
        <v>29.3125</v>
      </c>
    </row>
    <row r="53" spans="2:3" ht="14.25" x14ac:dyDescent="0.2">
      <c r="B53" s="67">
        <v>43248</v>
      </c>
      <c r="C53" s="66">
        <v>29.125</v>
      </c>
    </row>
    <row r="54" spans="2:3" ht="14.25" x14ac:dyDescent="0.2">
      <c r="B54" s="65">
        <v>43249</v>
      </c>
      <c r="C54" s="68">
        <v>31.1875</v>
      </c>
    </row>
    <row r="55" spans="2:3" ht="14.25" x14ac:dyDescent="0.2">
      <c r="B55" s="67">
        <v>43250</v>
      </c>
      <c r="C55" s="66">
        <v>31</v>
      </c>
    </row>
    <row r="56" spans="2:3" ht="14.25" x14ac:dyDescent="0.2">
      <c r="B56" s="65">
        <v>43251</v>
      </c>
      <c r="C56" s="68">
        <v>31.125</v>
      </c>
    </row>
    <row r="57" spans="2:3" ht="14.25" x14ac:dyDescent="0.2">
      <c r="B57" s="67">
        <v>43252</v>
      </c>
      <c r="C57" s="66">
        <v>30.9375</v>
      </c>
    </row>
    <row r="58" spans="2:3" ht="14.25" x14ac:dyDescent="0.2">
      <c r="B58" s="65">
        <v>43255</v>
      </c>
      <c r="C58" s="68">
        <v>30.6875</v>
      </c>
    </row>
    <row r="59" spans="2:3" ht="14.25" x14ac:dyDescent="0.2">
      <c r="B59" s="67">
        <v>43256</v>
      </c>
      <c r="C59" s="66">
        <v>31.1875</v>
      </c>
    </row>
    <row r="60" spans="2:3" ht="14.25" x14ac:dyDescent="0.2">
      <c r="B60" s="65">
        <v>43257</v>
      </c>
      <c r="C60" s="68">
        <v>30.6875</v>
      </c>
    </row>
    <row r="61" spans="2:3" ht="14.25" x14ac:dyDescent="0.2">
      <c r="B61" s="67">
        <v>43258</v>
      </c>
      <c r="C61" s="66">
        <v>30</v>
      </c>
    </row>
    <row r="62" spans="2:3" ht="14.25" x14ac:dyDescent="0.2">
      <c r="B62" s="65">
        <v>43259</v>
      </c>
      <c r="C62" s="68">
        <v>31.0625</v>
      </c>
    </row>
    <row r="63" spans="2:3" ht="14.25" x14ac:dyDescent="0.2">
      <c r="B63" s="67">
        <v>43262</v>
      </c>
      <c r="C63" s="66">
        <v>30.5625</v>
      </c>
    </row>
    <row r="64" spans="2:3" ht="14.25" x14ac:dyDescent="0.2">
      <c r="B64" s="65">
        <v>43263</v>
      </c>
      <c r="C64" s="68">
        <v>32.3125</v>
      </c>
    </row>
    <row r="65" spans="2:3" ht="14.25" x14ac:dyDescent="0.2">
      <c r="B65" s="67">
        <v>43264</v>
      </c>
      <c r="C65" s="66">
        <v>31.1875</v>
      </c>
    </row>
    <row r="66" spans="2:3" ht="14.25" x14ac:dyDescent="0.2">
      <c r="B66" s="65">
        <v>43265</v>
      </c>
      <c r="C66" s="68">
        <v>31.6875</v>
      </c>
    </row>
    <row r="67" spans="2:3" ht="14.25" x14ac:dyDescent="0.2">
      <c r="B67" s="67">
        <v>43266</v>
      </c>
      <c r="C67" s="66">
        <v>31.0625</v>
      </c>
    </row>
    <row r="68" spans="2:3" ht="14.25" x14ac:dyDescent="0.2">
      <c r="B68" s="65">
        <v>43269</v>
      </c>
      <c r="C68" s="68">
        <v>32.5625</v>
      </c>
    </row>
    <row r="69" spans="2:3" ht="14.25" x14ac:dyDescent="0.2">
      <c r="B69" s="67">
        <v>43270</v>
      </c>
      <c r="C69" s="66">
        <v>34.0625</v>
      </c>
    </row>
    <row r="70" spans="2:3" ht="14.25" x14ac:dyDescent="0.2">
      <c r="B70" s="65">
        <v>43272</v>
      </c>
      <c r="C70" s="68">
        <v>33.5</v>
      </c>
    </row>
    <row r="71" spans="2:3" ht="14.25" x14ac:dyDescent="0.2">
      <c r="B71" s="67">
        <v>43273</v>
      </c>
      <c r="C71" s="66">
        <v>33.125</v>
      </c>
    </row>
    <row r="72" spans="2:3" ht="14.25" x14ac:dyDescent="0.2">
      <c r="B72" s="65">
        <v>43276</v>
      </c>
      <c r="C72" s="68">
        <v>34.5</v>
      </c>
    </row>
    <row r="73" spans="2:3" ht="14.25" x14ac:dyDescent="0.2">
      <c r="B73" s="67">
        <v>43277</v>
      </c>
      <c r="C73" s="66">
        <v>33.9375</v>
      </c>
    </row>
    <row r="74" spans="2:3" ht="14.25" x14ac:dyDescent="0.2">
      <c r="B74" s="65">
        <v>43278</v>
      </c>
      <c r="C74" s="68">
        <v>33.375</v>
      </c>
    </row>
    <row r="75" spans="2:3" ht="14.25" x14ac:dyDescent="0.2">
      <c r="B75" s="67">
        <v>43279</v>
      </c>
      <c r="C75" s="66">
        <v>34.3125</v>
      </c>
    </row>
    <row r="76" spans="2:3" ht="14.25" x14ac:dyDescent="0.2">
      <c r="B76" s="65">
        <v>43280</v>
      </c>
      <c r="C76" s="68">
        <v>33.875</v>
      </c>
    </row>
    <row r="77" spans="2:3" ht="14.25" x14ac:dyDescent="0.2">
      <c r="B77" s="67">
        <v>43283</v>
      </c>
      <c r="C77" s="66">
        <v>34.75</v>
      </c>
    </row>
    <row r="78" spans="2:3" ht="14.25" x14ac:dyDescent="0.2">
      <c r="B78" s="65">
        <v>43284</v>
      </c>
      <c r="C78" s="68">
        <v>35.625</v>
      </c>
    </row>
    <row r="79" spans="2:3" ht="14.25" x14ac:dyDescent="0.2">
      <c r="B79" s="67">
        <v>43285</v>
      </c>
      <c r="C79" s="66">
        <v>34.9375</v>
      </c>
    </row>
    <row r="80" spans="2:3" ht="14.25" x14ac:dyDescent="0.2">
      <c r="B80" s="65">
        <v>43286</v>
      </c>
      <c r="C80" s="68">
        <v>35.9375</v>
      </c>
    </row>
    <row r="81" spans="2:3" ht="14.25" x14ac:dyDescent="0.2">
      <c r="B81" s="67">
        <v>43287</v>
      </c>
      <c r="C81" s="66">
        <v>35.0625</v>
      </c>
    </row>
    <row r="82" spans="2:3" ht="14.25" x14ac:dyDescent="0.2">
      <c r="B82" s="65">
        <v>43291</v>
      </c>
      <c r="C82" s="68">
        <v>33.75</v>
      </c>
    </row>
    <row r="83" spans="2:3" ht="14.25" x14ac:dyDescent="0.2">
      <c r="B83" s="67">
        <v>43292</v>
      </c>
      <c r="C83" s="66">
        <v>34.1875</v>
      </c>
    </row>
    <row r="84" spans="2:3" ht="14.25" x14ac:dyDescent="0.2">
      <c r="B84" s="65">
        <v>43293</v>
      </c>
      <c r="C84" s="68">
        <v>35.375</v>
      </c>
    </row>
    <row r="85" spans="2:3" ht="14.25" x14ac:dyDescent="0.2">
      <c r="B85" s="67">
        <v>43294</v>
      </c>
      <c r="C85" s="66">
        <v>37.625</v>
      </c>
    </row>
    <row r="86" spans="2:3" ht="14.25" x14ac:dyDescent="0.2">
      <c r="B86" s="65">
        <v>43297</v>
      </c>
      <c r="C86" s="68">
        <v>36.6875</v>
      </c>
    </row>
    <row r="87" spans="2:3" ht="14.25" x14ac:dyDescent="0.2">
      <c r="B87" s="67">
        <v>43298</v>
      </c>
      <c r="C87" s="66">
        <v>37</v>
      </c>
    </row>
    <row r="88" spans="2:3" ht="14.25" x14ac:dyDescent="0.2">
      <c r="B88" s="65">
        <v>43299</v>
      </c>
      <c r="C88" s="68">
        <v>38</v>
      </c>
    </row>
    <row r="89" spans="2:3" ht="14.25" x14ac:dyDescent="0.2">
      <c r="B89" s="67">
        <v>43300</v>
      </c>
      <c r="C89" s="66">
        <v>38.125</v>
      </c>
    </row>
    <row r="90" spans="2:3" ht="14.25" x14ac:dyDescent="0.2">
      <c r="B90" s="65">
        <v>43301</v>
      </c>
      <c r="C90" s="68">
        <v>37.5625</v>
      </c>
    </row>
    <row r="91" spans="2:3" ht="14.25" x14ac:dyDescent="0.2">
      <c r="B91" s="67">
        <v>43304</v>
      </c>
      <c r="C91" s="66">
        <v>36.4375</v>
      </c>
    </row>
    <row r="92" spans="2:3" ht="14.25" x14ac:dyDescent="0.2">
      <c r="B92" s="65">
        <v>43305</v>
      </c>
      <c r="C92" s="68">
        <v>37</v>
      </c>
    </row>
    <row r="93" spans="2:3" ht="14.25" x14ac:dyDescent="0.2">
      <c r="B93" s="67">
        <v>43306</v>
      </c>
      <c r="C93" s="66">
        <v>35.875</v>
      </c>
    </row>
    <row r="94" spans="2:3" ht="14.25" x14ac:dyDescent="0.2">
      <c r="B94" s="65">
        <v>43307</v>
      </c>
      <c r="C94" s="68">
        <v>36.5625</v>
      </c>
    </row>
    <row r="95" spans="2:3" ht="14.25" x14ac:dyDescent="0.2">
      <c r="B95" s="67">
        <v>43308</v>
      </c>
      <c r="C95" s="66">
        <v>35.4375</v>
      </c>
    </row>
    <row r="96" spans="2:3" ht="14.25" x14ac:dyDescent="0.2">
      <c r="B96" s="65">
        <v>43311</v>
      </c>
      <c r="C96" s="68">
        <v>36.8125</v>
      </c>
    </row>
    <row r="97" spans="2:3" ht="14.25" x14ac:dyDescent="0.2">
      <c r="B97" s="67">
        <v>43312</v>
      </c>
      <c r="C97" s="66">
        <v>37.75</v>
      </c>
    </row>
    <row r="98" spans="2:3" ht="14.25" x14ac:dyDescent="0.2">
      <c r="B98" s="65">
        <v>43313</v>
      </c>
      <c r="C98" s="68">
        <v>37.0625</v>
      </c>
    </row>
    <row r="99" spans="2:3" ht="14.25" x14ac:dyDescent="0.2">
      <c r="B99" s="67">
        <v>43314</v>
      </c>
      <c r="C99" s="66">
        <v>36.4375</v>
      </c>
    </row>
    <row r="100" spans="2:3" ht="14.25" x14ac:dyDescent="0.2">
      <c r="B100" s="65">
        <v>43315</v>
      </c>
      <c r="C100" s="68">
        <v>35.625</v>
      </c>
    </row>
    <row r="101" spans="2:3" ht="14.25" x14ac:dyDescent="0.2">
      <c r="B101" s="67">
        <v>43318</v>
      </c>
      <c r="C101" s="66">
        <v>36.0625</v>
      </c>
    </row>
    <row r="102" spans="2:3" ht="14.25" x14ac:dyDescent="0.2">
      <c r="B102" s="65">
        <v>43319</v>
      </c>
      <c r="C102" s="68">
        <v>36.6875</v>
      </c>
    </row>
    <row r="103" spans="2:3" ht="14.25" x14ac:dyDescent="0.2">
      <c r="B103" s="67">
        <v>43320</v>
      </c>
      <c r="C103" s="66">
        <v>33.75</v>
      </c>
    </row>
    <row r="104" spans="2:3" ht="14.25" x14ac:dyDescent="0.2">
      <c r="B104" s="65">
        <v>43321</v>
      </c>
      <c r="C104" s="68">
        <v>34.875</v>
      </c>
    </row>
    <row r="105" spans="2:3" ht="14.25" x14ac:dyDescent="0.2">
      <c r="B105" s="67">
        <v>43322</v>
      </c>
      <c r="C105" s="66">
        <v>33.8125</v>
      </c>
    </row>
    <row r="106" spans="2:3" ht="14.25" x14ac:dyDescent="0.2">
      <c r="B106" s="65">
        <v>43325</v>
      </c>
      <c r="C106" s="68">
        <v>36.375</v>
      </c>
    </row>
    <row r="107" spans="2:3" ht="14.25" x14ac:dyDescent="0.2">
      <c r="B107" s="67">
        <v>43326</v>
      </c>
      <c r="C107" s="66">
        <v>37.1875</v>
      </c>
    </row>
    <row r="108" spans="2:3" ht="14.25" x14ac:dyDescent="0.2">
      <c r="B108" s="65">
        <v>43327</v>
      </c>
      <c r="C108" s="68">
        <v>37.625</v>
      </c>
    </row>
    <row r="109" spans="2:3" ht="14.25" x14ac:dyDescent="0.2">
      <c r="B109" s="67">
        <v>43328</v>
      </c>
      <c r="C109" s="66">
        <v>37.125</v>
      </c>
    </row>
    <row r="110" spans="2:3" ht="14.25" x14ac:dyDescent="0.2">
      <c r="B110" s="65">
        <v>43329</v>
      </c>
      <c r="C110" s="68">
        <v>37.1875</v>
      </c>
    </row>
    <row r="111" spans="2:3" ht="14.25" x14ac:dyDescent="0.2">
      <c r="B111" s="67">
        <v>43333</v>
      </c>
      <c r="C111" s="66">
        <v>37.125</v>
      </c>
    </row>
    <row r="112" spans="2:3" ht="14.25" x14ac:dyDescent="0.2">
      <c r="B112" s="65">
        <v>43334</v>
      </c>
      <c r="C112" s="68">
        <v>35.5</v>
      </c>
    </row>
    <row r="113" spans="2:5" ht="14.25" x14ac:dyDescent="0.2">
      <c r="B113" s="67">
        <v>43335</v>
      </c>
      <c r="C113" s="66">
        <v>36.9375</v>
      </c>
    </row>
    <row r="114" spans="2:5" ht="14.25" x14ac:dyDescent="0.2">
      <c r="B114" s="65">
        <v>43336</v>
      </c>
      <c r="C114" s="68">
        <v>36.875</v>
      </c>
    </row>
    <row r="115" spans="2:5" ht="14.25" x14ac:dyDescent="0.2">
      <c r="B115" s="67">
        <v>43339</v>
      </c>
      <c r="C115" s="66">
        <v>36.1875</v>
      </c>
    </row>
    <row r="116" spans="2:5" ht="14.25" x14ac:dyDescent="0.2">
      <c r="B116" s="65">
        <v>43340</v>
      </c>
      <c r="C116" s="68">
        <v>36.4375</v>
      </c>
    </row>
    <row r="117" spans="2:5" ht="14.25" x14ac:dyDescent="0.2">
      <c r="B117" s="67">
        <v>43341</v>
      </c>
      <c r="C117" s="66">
        <v>36.5</v>
      </c>
    </row>
    <row r="118" spans="2:5" ht="14.25" x14ac:dyDescent="0.2">
      <c r="B118" s="65">
        <v>43342</v>
      </c>
      <c r="C118" s="68">
        <v>37.75</v>
      </c>
    </row>
    <row r="119" spans="2:5" ht="14.25" x14ac:dyDescent="0.2">
      <c r="B119" s="65">
        <v>43343</v>
      </c>
      <c r="C119" s="68">
        <v>40.5</v>
      </c>
      <c r="E119" s="69"/>
    </row>
    <row r="120" spans="2:5" ht="14.25" x14ac:dyDescent="0.2">
      <c r="B120" s="65">
        <v>43346</v>
      </c>
      <c r="C120" s="68">
        <v>41</v>
      </c>
    </row>
    <row r="121" spans="2:5" ht="14.25" x14ac:dyDescent="0.2">
      <c r="B121" s="65">
        <v>43347</v>
      </c>
      <c r="C121" s="68"/>
    </row>
    <row r="122" spans="2:5" ht="14.25" x14ac:dyDescent="0.2">
      <c r="B122" s="65">
        <v>43348</v>
      </c>
      <c r="C122" s="68"/>
    </row>
    <row r="123" spans="2:5" ht="14.25" x14ac:dyDescent="0.2">
      <c r="B123" s="65">
        <v>43349</v>
      </c>
      <c r="C123" s="68"/>
    </row>
    <row r="124" spans="2:5" ht="14.25" x14ac:dyDescent="0.2">
      <c r="B124" s="65">
        <v>43350</v>
      </c>
      <c r="C124" s="68"/>
    </row>
    <row r="125" spans="2:5" ht="14.25" x14ac:dyDescent="0.2">
      <c r="B125" s="65">
        <v>43353</v>
      </c>
      <c r="C125" s="68"/>
    </row>
    <row r="126" spans="2:5" ht="14.25" x14ac:dyDescent="0.2">
      <c r="B126" s="65">
        <v>43354</v>
      </c>
      <c r="C126" s="68"/>
    </row>
    <row r="127" spans="2:5" ht="14.25" x14ac:dyDescent="0.2">
      <c r="B127" s="65">
        <v>43355</v>
      </c>
      <c r="C127" s="68"/>
    </row>
    <row r="128" spans="2:5" ht="14.25" x14ac:dyDescent="0.2">
      <c r="B128" s="65">
        <v>43356</v>
      </c>
      <c r="C128" s="6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75">
        <v>43101</v>
      </c>
    </row>
    <row r="2" spans="2:2" x14ac:dyDescent="0.2">
      <c r="B2" s="75">
        <v>43143</v>
      </c>
    </row>
    <row r="3" spans="2:2" x14ac:dyDescent="0.2">
      <c r="B3" s="75">
        <v>43144</v>
      </c>
    </row>
    <row r="4" spans="2:2" x14ac:dyDescent="0.2">
      <c r="B4" s="75">
        <v>43188</v>
      </c>
    </row>
    <row r="5" spans="2:2" x14ac:dyDescent="0.2">
      <c r="B5" s="75">
        <v>43189</v>
      </c>
    </row>
    <row r="6" spans="2:2" x14ac:dyDescent="0.2">
      <c r="B6" s="75">
        <v>43192</v>
      </c>
    </row>
    <row r="7" spans="2:2" x14ac:dyDescent="0.2">
      <c r="B7" s="75">
        <v>43220</v>
      </c>
    </row>
    <row r="8" spans="2:2" x14ac:dyDescent="0.2">
      <c r="B8" s="75">
        <v>43221</v>
      </c>
    </row>
    <row r="9" spans="2:2" x14ac:dyDescent="0.2">
      <c r="B9" s="75">
        <v>43245</v>
      </c>
    </row>
    <row r="10" spans="2:2" x14ac:dyDescent="0.2">
      <c r="B10" s="75">
        <v>43271</v>
      </c>
    </row>
    <row r="11" spans="2:2" x14ac:dyDescent="0.2">
      <c r="B11" s="75">
        <v>43290</v>
      </c>
    </row>
    <row r="12" spans="2:2" x14ac:dyDescent="0.2">
      <c r="B12" s="75">
        <v>43332</v>
      </c>
    </row>
    <row r="13" spans="2:2" x14ac:dyDescent="0.2">
      <c r="B13" s="75">
        <v>43388</v>
      </c>
    </row>
    <row r="14" spans="2:2" x14ac:dyDescent="0.2">
      <c r="B14" s="75">
        <v>43410</v>
      </c>
    </row>
    <row r="15" spans="2:2" x14ac:dyDescent="0.2">
      <c r="B15" s="75">
        <v>43423</v>
      </c>
    </row>
    <row r="16" spans="2:2" x14ac:dyDescent="0.2">
      <c r="B16" s="75">
        <v>43434</v>
      </c>
    </row>
    <row r="17" spans="2:2" x14ac:dyDescent="0.2">
      <c r="B17" s="75">
        <v>43442</v>
      </c>
    </row>
    <row r="18" spans="2:2" x14ac:dyDescent="0.2">
      <c r="B18" s="75">
        <v>43458</v>
      </c>
    </row>
    <row r="19" spans="2:2" x14ac:dyDescent="0.2">
      <c r="B19" s="75">
        <v>43459</v>
      </c>
    </row>
    <row r="20" spans="2:2" x14ac:dyDescent="0.2">
      <c r="B20" s="75">
        <v>43465</v>
      </c>
    </row>
    <row r="21" spans="2:2" x14ac:dyDescent="0.2">
      <c r="B21" s="75">
        <v>43466</v>
      </c>
    </row>
    <row r="22" spans="2:2" x14ac:dyDescent="0.2">
      <c r="B22" s="75">
        <v>43528</v>
      </c>
    </row>
    <row r="23" spans="2:2" x14ac:dyDescent="0.2">
      <c r="B23" s="75">
        <v>43529</v>
      </c>
    </row>
    <row r="24" spans="2:2" x14ac:dyDescent="0.2">
      <c r="B24" s="75">
        <v>43548</v>
      </c>
    </row>
    <row r="25" spans="2:2" x14ac:dyDescent="0.2">
      <c r="B25" s="75">
        <v>43557</v>
      </c>
    </row>
    <row r="26" spans="2:2" x14ac:dyDescent="0.2">
      <c r="B26" s="75">
        <v>43573</v>
      </c>
    </row>
    <row r="27" spans="2:2" x14ac:dyDescent="0.2">
      <c r="B27" s="75">
        <v>43574</v>
      </c>
    </row>
    <row r="28" spans="2:2" x14ac:dyDescent="0.2">
      <c r="B28" s="75">
        <v>43586</v>
      </c>
    </row>
    <row r="29" spans="2:2" x14ac:dyDescent="0.2">
      <c r="B29" s="75">
        <v>43610</v>
      </c>
    </row>
    <row r="30" spans="2:2" x14ac:dyDescent="0.2">
      <c r="B30" s="75">
        <v>43633</v>
      </c>
    </row>
    <row r="31" spans="2:2" x14ac:dyDescent="0.2">
      <c r="B31" s="75">
        <v>43636</v>
      </c>
    </row>
    <row r="32" spans="2:2" x14ac:dyDescent="0.2">
      <c r="B32" s="75">
        <v>43654</v>
      </c>
    </row>
    <row r="33" spans="2:2" x14ac:dyDescent="0.2">
      <c r="B33" s="75">
        <v>43655</v>
      </c>
    </row>
    <row r="34" spans="2:2" x14ac:dyDescent="0.2">
      <c r="B34" s="75">
        <v>43696</v>
      </c>
    </row>
    <row r="35" spans="2:2" x14ac:dyDescent="0.2">
      <c r="B35" s="75">
        <v>43752</v>
      </c>
    </row>
    <row r="36" spans="2:2" x14ac:dyDescent="0.2">
      <c r="B36" s="75">
        <v>43775</v>
      </c>
    </row>
    <row r="37" spans="2:2" x14ac:dyDescent="0.2">
      <c r="B37" s="75">
        <v>43787</v>
      </c>
    </row>
    <row r="38" spans="2:2" x14ac:dyDescent="0.2">
      <c r="B38" s="75">
        <v>43823</v>
      </c>
    </row>
    <row r="39" spans="2:2" x14ac:dyDescent="0.2">
      <c r="B39" s="75">
        <v>43824</v>
      </c>
    </row>
    <row r="40" spans="2:2" x14ac:dyDescent="0.2">
      <c r="B40" s="75">
        <v>43830</v>
      </c>
    </row>
    <row r="41" spans="2:2" x14ac:dyDescent="0.2">
      <c r="B41" s="75">
        <v>43831</v>
      </c>
    </row>
    <row r="42" spans="2:2" x14ac:dyDescent="0.2">
      <c r="B42" s="75">
        <v>43885</v>
      </c>
    </row>
    <row r="43" spans="2:2" x14ac:dyDescent="0.2">
      <c r="B43" s="75">
        <v>43886</v>
      </c>
    </row>
    <row r="44" spans="2:2" x14ac:dyDescent="0.2">
      <c r="B44" s="75">
        <v>43913</v>
      </c>
    </row>
    <row r="45" spans="2:2" x14ac:dyDescent="0.2">
      <c r="B45" s="75">
        <v>43914</v>
      </c>
    </row>
    <row r="46" spans="2:2" x14ac:dyDescent="0.2">
      <c r="B46" s="75">
        <v>43923</v>
      </c>
    </row>
    <row r="47" spans="2:2" x14ac:dyDescent="0.2">
      <c r="B47" s="75">
        <v>43930</v>
      </c>
    </row>
    <row r="48" spans="2:2" x14ac:dyDescent="0.2">
      <c r="B48" s="75">
        <v>43931</v>
      </c>
    </row>
    <row r="49" spans="2:2" x14ac:dyDescent="0.2">
      <c r="B49" s="75">
        <v>43952</v>
      </c>
    </row>
    <row r="50" spans="2:2" x14ac:dyDescent="0.2">
      <c r="B50" s="75">
        <v>43976</v>
      </c>
    </row>
    <row r="51" spans="2:2" x14ac:dyDescent="0.2">
      <c r="B51" s="75">
        <v>43997</v>
      </c>
    </row>
    <row r="52" spans="2:2" x14ac:dyDescent="0.2">
      <c r="B52" s="75">
        <v>44002</v>
      </c>
    </row>
    <row r="53" spans="2:2" x14ac:dyDescent="0.2">
      <c r="B53" s="75">
        <v>44021</v>
      </c>
    </row>
    <row r="54" spans="2:2" x14ac:dyDescent="0.2">
      <c r="B54" s="75">
        <v>44022</v>
      </c>
    </row>
    <row r="55" spans="2:2" x14ac:dyDescent="0.2">
      <c r="B55" s="75">
        <v>44060</v>
      </c>
    </row>
    <row r="56" spans="2:2" x14ac:dyDescent="0.2">
      <c r="B56" s="75">
        <v>44116</v>
      </c>
    </row>
    <row r="57" spans="2:2" x14ac:dyDescent="0.2">
      <c r="B57" s="75">
        <v>44141</v>
      </c>
    </row>
    <row r="58" spans="2:2" x14ac:dyDescent="0.2">
      <c r="B58" s="75">
        <v>44158</v>
      </c>
    </row>
    <row r="59" spans="2:2" x14ac:dyDescent="0.2">
      <c r="B59" s="75">
        <v>44172</v>
      </c>
    </row>
    <row r="60" spans="2:2" x14ac:dyDescent="0.2">
      <c r="B60" s="75">
        <v>44173</v>
      </c>
    </row>
    <row r="61" spans="2:2" x14ac:dyDescent="0.2">
      <c r="B61" s="7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72">
        <v>43202</v>
      </c>
    </row>
    <row r="2" spans="1:4" x14ac:dyDescent="0.2">
      <c r="A2" s="72">
        <v>43200</v>
      </c>
      <c r="B2">
        <v>1</v>
      </c>
      <c r="D2">
        <f>+IF(A1&lt;A2,B2,(IF(A1&lt;A3,B3,0)))</f>
        <v>2</v>
      </c>
    </row>
    <row r="3" spans="1:4" x14ac:dyDescent="0.2">
      <c r="A3" s="72">
        <v>43230</v>
      </c>
      <c r="B3">
        <v>2</v>
      </c>
    </row>
    <row r="4" spans="1:4" x14ac:dyDescent="0.2">
      <c r="A4" s="72">
        <v>43261</v>
      </c>
      <c r="B4">
        <v>3</v>
      </c>
    </row>
    <row r="5" spans="1:4" x14ac:dyDescent="0.2">
      <c r="A5" s="72">
        <v>43291</v>
      </c>
      <c r="B5">
        <v>4</v>
      </c>
    </row>
    <row r="6" spans="1:4" x14ac:dyDescent="0.2">
      <c r="A6" s="72">
        <v>43322</v>
      </c>
      <c r="B6">
        <v>5</v>
      </c>
    </row>
    <row r="7" spans="1:4" x14ac:dyDescent="0.2">
      <c r="A7" s="72">
        <v>43353</v>
      </c>
      <c r="B7">
        <v>6</v>
      </c>
    </row>
    <row r="8" spans="1:4" x14ac:dyDescent="0.2">
      <c r="A8" s="72">
        <v>43383</v>
      </c>
      <c r="B8">
        <v>7</v>
      </c>
    </row>
    <row r="9" spans="1:4" x14ac:dyDescent="0.2">
      <c r="A9" s="7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V</vt:lpstr>
      <vt:lpstr>TM20</vt:lpstr>
      <vt:lpstr>Feriados</vt:lpstr>
      <vt:lpstr>Hoja2</vt:lpstr>
      <vt:lpstr>'Serie V'!Área_de_impresión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2021-11-24T13:25:36Z</dcterms:modified>
</cp:coreProperties>
</file>